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SRNPV14\Data_ORNK$\1 Dočasná složka pro účely kontroly dokumentů\"/>
    </mc:Choice>
  </mc:AlternateContent>
  <xr:revisionPtr revIDLastSave="0" documentId="13_ncr:1_{466F03DE-6868-44C6-8762-673F5276B6CE}" xr6:coauthVersionLast="36" xr6:coauthVersionMax="36" xr10:uidLastSave="{00000000-0000-0000-0000-000000000000}"/>
  <bookViews>
    <workbookView xWindow="0" yWindow="0" windowWidth="17010" windowHeight="8955" activeTab="1" xr2:uid="{00000000-000D-0000-FFFF-FFFF00000000}"/>
  </bookViews>
  <sheets>
    <sheet name="1. Rozpočet k vyplnění v DPMK" sheetId="1" r:id="rId1"/>
    <sheet name="2. Rozpočet věcný" sheetId="2" r:id="rId2"/>
    <sheet name="3. Pokyny k vyplnění" sheetId="3" r:id="rId3"/>
    <sheet name="4. Data" sheetId="4" state="hidden" r:id="rId4"/>
  </sheets>
  <definedNames>
    <definedName name="_xlnm._FilterDatabase" localSheetId="1" hidden="1">'2. Rozpočet věcný'!$L$1:$L$141</definedName>
  </definedNames>
  <calcPr calcId="191029"/>
</workbook>
</file>

<file path=xl/calcChain.xml><?xml version="1.0" encoding="utf-8"?>
<calcChain xmlns="http://schemas.openxmlformats.org/spreadsheetml/2006/main">
  <c r="D128" i="2" l="1"/>
  <c r="D126" i="2"/>
  <c r="D119" i="2"/>
  <c r="D116" i="2"/>
  <c r="D112" i="2" s="1"/>
  <c r="D103" i="2"/>
  <c r="D102" i="2" s="1"/>
  <c r="D83" i="2"/>
  <c r="D81" i="2"/>
  <c r="D80" i="2"/>
  <c r="D79" i="2"/>
  <c r="D78" i="2"/>
  <c r="D77" i="2"/>
  <c r="D76" i="2"/>
  <c r="J75" i="2"/>
  <c r="I75" i="2"/>
  <c r="H75" i="2"/>
  <c r="G75" i="2"/>
  <c r="F75" i="2"/>
  <c r="E75" i="2"/>
  <c r="D73" i="2"/>
  <c r="D72" i="2"/>
  <c r="D71" i="2"/>
  <c r="D70" i="2"/>
  <c r="D69" i="2"/>
  <c r="J68" i="2"/>
  <c r="I68" i="2"/>
  <c r="H68" i="2"/>
  <c r="G68" i="2"/>
  <c r="F68" i="2"/>
  <c r="E68" i="2"/>
  <c r="D66" i="2"/>
  <c r="D65" i="2"/>
  <c r="D64" i="2"/>
  <c r="D63" i="2"/>
  <c r="D62" i="2"/>
  <c r="D61" i="2"/>
  <c r="D60" i="2"/>
  <c r="D59" i="2"/>
  <c r="J58" i="2"/>
  <c r="I58" i="2"/>
  <c r="H58" i="2"/>
  <c r="G58" i="2"/>
  <c r="F58" i="2"/>
  <c r="E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J40" i="2"/>
  <c r="I40" i="2"/>
  <c r="H40" i="2"/>
  <c r="G40" i="2"/>
  <c r="F40" i="2"/>
  <c r="E40" i="2"/>
  <c r="D38" i="2"/>
  <c r="D37" i="2"/>
  <c r="D36" i="2"/>
  <c r="D35" i="2"/>
  <c r="D34" i="2"/>
  <c r="D33" i="2"/>
  <c r="J32" i="2"/>
  <c r="I32" i="2"/>
  <c r="H32" i="2"/>
  <c r="G32" i="2"/>
  <c r="F32" i="2"/>
  <c r="E32" i="2"/>
  <c r="D29" i="2"/>
  <c r="S28" i="2"/>
  <c r="Q28" i="2"/>
  <c r="E19" i="1" s="1"/>
  <c r="P28" i="2"/>
  <c r="D28" i="2"/>
  <c r="S27" i="2"/>
  <c r="Q27" i="2"/>
  <c r="E17" i="1" s="1"/>
  <c r="P27" i="2"/>
  <c r="D27" i="2"/>
  <c r="S26" i="2"/>
  <c r="Q26" i="2"/>
  <c r="E16" i="1" s="1"/>
  <c r="P26" i="2"/>
  <c r="D26" i="2"/>
  <c r="S25" i="2"/>
  <c r="Q25" i="2"/>
  <c r="E15" i="1" s="1"/>
  <c r="P25" i="2"/>
  <c r="D25" i="2"/>
  <c r="S24" i="2"/>
  <c r="Q24" i="2"/>
  <c r="E14" i="1" s="1"/>
  <c r="P24" i="2"/>
  <c r="D24" i="2"/>
  <c r="S23" i="2"/>
  <c r="D23" i="2"/>
  <c r="S22" i="2"/>
  <c r="D22" i="2"/>
  <c r="S21" i="2"/>
  <c r="Q21" i="2"/>
  <c r="E11" i="1" s="1"/>
  <c r="P21" i="2"/>
  <c r="D21" i="2"/>
  <c r="S20" i="2"/>
  <c r="Q20" i="2"/>
  <c r="E10" i="1" s="1"/>
  <c r="P20" i="2"/>
  <c r="D20" i="2"/>
  <c r="S19" i="2"/>
  <c r="Q19" i="2"/>
  <c r="E9" i="1" s="1"/>
  <c r="P19" i="2"/>
  <c r="D19" i="2"/>
  <c r="S18" i="2"/>
  <c r="Q18" i="2"/>
  <c r="E8" i="1" s="1"/>
  <c r="P18" i="2"/>
  <c r="D18" i="2"/>
  <c r="S17" i="2"/>
  <c r="Q17" i="2"/>
  <c r="E7" i="1" s="1"/>
  <c r="P17" i="2"/>
  <c r="D17" i="2"/>
  <c r="S16" i="2"/>
  <c r="Q16" i="2"/>
  <c r="E6" i="1" s="1"/>
  <c r="P16" i="2"/>
  <c r="D16" i="2"/>
  <c r="S15" i="2"/>
  <c r="Q15" i="2"/>
  <c r="E5" i="1" s="1"/>
  <c r="P15" i="2"/>
  <c r="D15" i="2"/>
  <c r="J14" i="2"/>
  <c r="I14" i="2"/>
  <c r="H14" i="2"/>
  <c r="G14" i="2"/>
  <c r="F14" i="2"/>
  <c r="E14" i="2"/>
  <c r="D37" i="1"/>
  <c r="D36" i="1"/>
  <c r="D35" i="1"/>
  <c r="D34" i="1"/>
  <c r="D33" i="1" s="1"/>
  <c r="D32" i="1"/>
  <c r="D31" i="1"/>
  <c r="D30" i="1"/>
  <c r="D29" i="1"/>
  <c r="D28" i="1"/>
  <c r="D27" i="1"/>
  <c r="D25" i="1"/>
  <c r="D24" i="1"/>
  <c r="D141" i="2" l="1"/>
  <c r="J31" i="2"/>
  <c r="Q23" i="2" s="1"/>
  <c r="E13" i="1" s="1"/>
  <c r="D14" i="2"/>
  <c r="D23" i="1"/>
  <c r="D22" i="1" s="1"/>
  <c r="D6" i="1"/>
  <c r="D8" i="1"/>
  <c r="C8" i="1" s="1"/>
  <c r="D10" i="1"/>
  <c r="C10" i="1" s="1"/>
  <c r="D15" i="1"/>
  <c r="C15" i="1" s="1"/>
  <c r="D17" i="1"/>
  <c r="C17" i="1" s="1"/>
  <c r="D5" i="1"/>
  <c r="D7" i="1"/>
  <c r="C7" i="1" s="1"/>
  <c r="D9" i="1"/>
  <c r="C9" i="1" s="1"/>
  <c r="D11" i="1"/>
  <c r="C11" i="1" s="1"/>
  <c r="D14" i="1"/>
  <c r="C14" i="1" s="1"/>
  <c r="D19" i="1"/>
  <c r="D18" i="1" s="1"/>
  <c r="E31" i="2"/>
  <c r="C6" i="1"/>
  <c r="H31" i="2"/>
  <c r="Q22" i="2" s="1"/>
  <c r="E12" i="1" s="1"/>
  <c r="D68" i="2"/>
  <c r="D75" i="2"/>
  <c r="I31" i="2"/>
  <c r="P23" i="2" s="1"/>
  <c r="D13" i="1" s="1"/>
  <c r="D26" i="1"/>
  <c r="D16" i="1"/>
  <c r="C16" i="1" s="1"/>
  <c r="D40" i="2"/>
  <c r="D32" i="2"/>
  <c r="D58" i="2"/>
  <c r="G31" i="2"/>
  <c r="P22" i="2" s="1"/>
  <c r="D12" i="1" s="1"/>
  <c r="F31" i="2"/>
  <c r="D135" i="2"/>
  <c r="E18" i="1"/>
  <c r="C19" i="1"/>
  <c r="C18" i="1" s="1"/>
  <c r="C5" i="1"/>
  <c r="D31" i="2" l="1"/>
  <c r="D139" i="2" s="1"/>
  <c r="E4" i="1"/>
  <c r="E3" i="1" s="1"/>
  <c r="C13" i="1"/>
  <c r="D4" i="1"/>
  <c r="D3" i="1" s="1"/>
  <c r="C12" i="1"/>
  <c r="D98" i="2" l="1"/>
  <c r="D137" i="2" s="1"/>
  <c r="B143" i="2" s="1"/>
  <c r="B144" i="2"/>
  <c r="C4" i="1"/>
  <c r="C3" i="1" s="1"/>
  <c r="D142" i="2" l="1"/>
  <c r="B145" i="2" s="1"/>
</calcChain>
</file>

<file path=xl/sharedStrings.xml><?xml version="1.0" encoding="utf-8"?>
<sst xmlns="http://schemas.openxmlformats.org/spreadsheetml/2006/main" count="352" uniqueCount="312">
  <si>
    <r>
      <rPr>
        <b/>
        <sz val="18"/>
        <color theme="4"/>
        <rFont val="Calibri"/>
      </rPr>
      <t>Rozpočet projektu</t>
    </r>
    <r>
      <rPr>
        <sz val="18"/>
        <color theme="4"/>
        <rFont val="Calibri"/>
      </rPr>
      <t xml:space="preserve">  (náklady)</t>
    </r>
  </si>
  <si>
    <t>Kód položky</t>
  </si>
  <si>
    <t>Název</t>
  </si>
  <si>
    <t>Celkové náklady projektu</t>
  </si>
  <si>
    <t>Náklady projektu hrazené mimo dotaci</t>
  </si>
  <si>
    <t>Náklady projektu požadované hradit z dotace</t>
  </si>
  <si>
    <t>NV01 - tř.5</t>
  </si>
  <si>
    <t>NÁKLADY CELKEM</t>
  </si>
  <si>
    <t>NV02 - sk.50 - 54</t>
  </si>
  <si>
    <t>Náklady z činnosti</t>
  </si>
  <si>
    <t>NV03 - 501</t>
  </si>
  <si>
    <t>Spotřeba materiálu</t>
  </si>
  <si>
    <t>NV04 - 502</t>
  </si>
  <si>
    <t>Spotřeba energie</t>
  </si>
  <si>
    <t>NV06 - 504</t>
  </si>
  <si>
    <t>Prodané zboží</t>
  </si>
  <si>
    <t>NV10 - 511</t>
  </si>
  <si>
    <t>Opravy a udržování</t>
  </si>
  <si>
    <t>NV11 - 512</t>
  </si>
  <si>
    <t>Cestovné</t>
  </si>
  <si>
    <t>NV12 - 513</t>
  </si>
  <si>
    <t>Náklady na reprezentaci</t>
  </si>
  <si>
    <t>NV14 - 518</t>
  </si>
  <si>
    <t>Ostatní služby</t>
  </si>
  <si>
    <t>NV15 - 521</t>
  </si>
  <si>
    <t>Mzdové náklady</t>
  </si>
  <si>
    <t>NV16 - 524</t>
  </si>
  <si>
    <t>Zákonné sociální pojištění</t>
  </si>
  <si>
    <t>NV17 - 525</t>
  </si>
  <si>
    <t>Jiné sociální pojištění</t>
  </si>
  <si>
    <t>NV18 - 527</t>
  </si>
  <si>
    <t>Zákonné sociální náklady</t>
  </si>
  <si>
    <t>NV19 - 528</t>
  </si>
  <si>
    <t>Jiné sociální náklady</t>
  </si>
  <si>
    <t>NV37 - 549</t>
  </si>
  <si>
    <t>Ostatní náklady z činnosti</t>
  </si>
  <si>
    <t>NV38 - sk.56</t>
  </si>
  <si>
    <t>Finanční náklady</t>
  </si>
  <si>
    <t>NV43 - 569</t>
  </si>
  <si>
    <t>Ostatní finanční náklady</t>
  </si>
  <si>
    <t xml:space="preserve">Zdroje finacování </t>
  </si>
  <si>
    <t>A</t>
  </si>
  <si>
    <t>Příjmy z realizace</t>
  </si>
  <si>
    <t>A01</t>
  </si>
  <si>
    <t>Příjmy z hlavní činnosti</t>
  </si>
  <si>
    <t>A02</t>
  </si>
  <si>
    <t>Příjmy z doplňkové činnosti</t>
  </si>
  <si>
    <t>A03</t>
  </si>
  <si>
    <t>Ostatní výnosy</t>
  </si>
  <si>
    <t>B</t>
  </si>
  <si>
    <t>Veřejné zdroje</t>
  </si>
  <si>
    <t>B01</t>
  </si>
  <si>
    <t>Dotace jiných odborů MK</t>
  </si>
  <si>
    <t>B02</t>
  </si>
  <si>
    <t>Dotace jiných ústředních orgánů (ministerstva bez MK)</t>
  </si>
  <si>
    <t>B03</t>
  </si>
  <si>
    <t>Státní fond kultury</t>
  </si>
  <si>
    <t>B04</t>
  </si>
  <si>
    <t>Dotace orgánů samosprávy</t>
  </si>
  <si>
    <t>B05</t>
  </si>
  <si>
    <t>Zahraniční zdroje (EU, ambasády, fondy apod.)</t>
  </si>
  <si>
    <t>B06</t>
  </si>
  <si>
    <t>Ostatní dotace</t>
  </si>
  <si>
    <t>C</t>
  </si>
  <si>
    <t>Další zdroje</t>
  </si>
  <si>
    <t>C01</t>
  </si>
  <si>
    <t>Vlastní vklad žadatele</t>
  </si>
  <si>
    <t>C02</t>
  </si>
  <si>
    <t>Sponzoři celkem</t>
  </si>
  <si>
    <t>C03</t>
  </si>
  <si>
    <t>Dary mimo nadací a nadačních fondů</t>
  </si>
  <si>
    <t>C04</t>
  </si>
  <si>
    <t>Dary nadací nebo nadačních fondů</t>
  </si>
  <si>
    <t xml:space="preserve"> ROZPOČET  PROJEKTU</t>
  </si>
  <si>
    <t>Žadatel</t>
  </si>
  <si>
    <t>Výzva</t>
  </si>
  <si>
    <t>Výzva č. 1661 - Podpora projektů kreativního učení</t>
  </si>
  <si>
    <t>Je žadatel plátcem DPH?</t>
  </si>
  <si>
    <t xml:space="preserve"> - vyberte ze seznamu - </t>
  </si>
  <si>
    <t>Název projektu</t>
  </si>
  <si>
    <t>Registrační číslo projektu</t>
  </si>
  <si>
    <t>Tematický okruh</t>
  </si>
  <si>
    <t>Realizace projektu od</t>
  </si>
  <si>
    <t>Realizace projektu do</t>
  </si>
  <si>
    <t>Nejdříve 1. 1. 2026</t>
  </si>
  <si>
    <t>Nejpozději 31. 12. 2026</t>
  </si>
  <si>
    <t>I.</t>
  </si>
  <si>
    <r>
      <rPr>
        <b/>
        <sz val="10"/>
        <color theme="1"/>
        <rFont val="Arial"/>
      </rPr>
      <t>Lektorské honoráře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 </t>
    </r>
    <r>
      <rPr>
        <sz val="10"/>
        <color theme="1"/>
        <rFont val="Arial"/>
      </rPr>
      <t xml:space="preserve">(smlouvy, faktury, mzdy, platy a OON vč. odvodů) </t>
    </r>
    <r>
      <rPr>
        <i/>
        <sz val="10"/>
        <color theme="1"/>
        <rFont val="Arial"/>
      </rPr>
      <t>odměny lektorek a lektorů, metodiček a metodiků, koordinátorek a koordinátorů /zejm. v okruhu 3/, do kurzů zapojených umělkyň a umělců i dalších KKS pracovnic a pracovníků</t>
    </r>
  </si>
  <si>
    <t>Celkem</t>
  </si>
  <si>
    <t>Faktury a smlouvy mimo dotaci</t>
  </si>
  <si>
    <t>Faktury a smlouvy z dotace</t>
  </si>
  <si>
    <t xml:space="preserve">Mzdy a OON mimo dotaci </t>
  </si>
  <si>
    <t xml:space="preserve">Mzdy a OON z dotace </t>
  </si>
  <si>
    <t>Zákonné odvody mimo dotaci</t>
  </si>
  <si>
    <t>Zákonné odvody z dotace</t>
  </si>
  <si>
    <t>Komentář</t>
  </si>
  <si>
    <t>Účet</t>
  </si>
  <si>
    <t>Mimo dotaci</t>
  </si>
  <si>
    <t>Z dotace</t>
  </si>
  <si>
    <t>Neuznatelné náklady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</si>
  <si>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</si>
  <si>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</si>
  <si>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</si>
  <si>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</si>
  <si>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</si>
  <si>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</si>
  <si>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</si>
  <si>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</si>
  <si>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</si>
  <si>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</si>
  <si>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</si>
  <si>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</si>
  <si>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</si>
  <si>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</si>
  <si>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</si>
  <si>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II.</t>
  </si>
  <si>
    <r>
      <rPr>
        <b/>
        <sz val="10"/>
        <color theme="1"/>
        <rFont val="Arial"/>
      </rPr>
      <t>Další přímé náklady celkem</t>
    </r>
    <r>
      <rPr>
        <sz val="10"/>
        <color theme="1"/>
        <rFont val="Arial"/>
      </rPr>
      <t xml:space="preserve"> (včetně mezd, platů a OON nelektorských a neuměleckých profesí vč. odvodů) </t>
    </r>
  </si>
  <si>
    <t>2.</t>
  </si>
  <si>
    <t>Produkce a technické zajištění</t>
  </si>
  <si>
    <t>2.1.</t>
  </si>
  <si>
    <t>produkce</t>
  </si>
  <si>
    <t>2.2.</t>
  </si>
  <si>
    <t>administrativa</t>
  </si>
  <si>
    <t>2.3.</t>
  </si>
  <si>
    <t>technické zajištění / stavba scény / instalace, deinstalace</t>
  </si>
  <si>
    <t>2.4.</t>
  </si>
  <si>
    <t>osvětlení</t>
  </si>
  <si>
    <t>2.5.</t>
  </si>
  <si>
    <t>ozvučení</t>
  </si>
  <si>
    <t>2.6.</t>
  </si>
  <si>
    <t>úklid prostor souvisejících s realizací projektu</t>
  </si>
  <si>
    <t xml:space="preserve">3. </t>
  </si>
  <si>
    <t>Náklady na realizaci projektu</t>
  </si>
  <si>
    <t>3.1.</t>
  </si>
  <si>
    <t>nájem prostor souvisejících s realizací projektu</t>
  </si>
  <si>
    <t>3.2.</t>
  </si>
  <si>
    <t>nájem techniky</t>
  </si>
  <si>
    <t>3.3.</t>
  </si>
  <si>
    <t>nájem vybavení / půjčovné (specifikujte)</t>
  </si>
  <si>
    <t>3.4.</t>
  </si>
  <si>
    <t>služby související s realizací projektu (specifikujte)</t>
  </si>
  <si>
    <t>3.5.</t>
  </si>
  <si>
    <t>spotřeba energie</t>
  </si>
  <si>
    <t>3.6.</t>
  </si>
  <si>
    <t>spotřeba materiálu (včetně pomůcek či úklidových prostředků)</t>
  </si>
  <si>
    <t>3.7.</t>
  </si>
  <si>
    <t>nákupy drobného majetku (včetně pomůcek, specifikujte)</t>
  </si>
  <si>
    <t>3.8.</t>
  </si>
  <si>
    <t xml:space="preserve">doprava lektorstva </t>
  </si>
  <si>
    <t>3.9.</t>
  </si>
  <si>
    <t>doprava dětí a mládeže či jiných účastníků kurzů (včetně zdůvodnění)</t>
  </si>
  <si>
    <t>3.10.</t>
  </si>
  <si>
    <t xml:space="preserve">doprava materiálu, techniky, nástrojů, pomůcek apod. </t>
  </si>
  <si>
    <t>3.11.</t>
  </si>
  <si>
    <t>ubytování lektorstva</t>
  </si>
  <si>
    <t>3.12.</t>
  </si>
  <si>
    <r>
      <rPr>
        <sz val="10"/>
        <color theme="1"/>
        <rFont val="Arial"/>
      </rPr>
      <t xml:space="preserve">cestovní náhrady zaměstnancům </t>
    </r>
    <r>
      <rPr>
        <i/>
        <sz val="10"/>
        <color theme="1"/>
        <rFont val="Arial"/>
      </rPr>
      <t>(vyplňujte do sloupců G, H)</t>
    </r>
  </si>
  <si>
    <t xml:space="preserve">3.13. </t>
  </si>
  <si>
    <t>grafický návrh obálky (pracovní listy, metodické materiály a další výstupy)</t>
  </si>
  <si>
    <t>3.14.</t>
  </si>
  <si>
    <t>sazba (pracovní listy, metodické materiály a další výstupy)</t>
  </si>
  <si>
    <t>3.15.</t>
  </si>
  <si>
    <t>tisk či výroba (pracovní listy, metodické materiály, pomůcky apod.)</t>
  </si>
  <si>
    <t>3.16.</t>
  </si>
  <si>
    <t>pořízení záznamu</t>
  </si>
  <si>
    <t>4.</t>
  </si>
  <si>
    <t>Propagace</t>
  </si>
  <si>
    <t>4.1.</t>
  </si>
  <si>
    <t>tištěná propagace</t>
  </si>
  <si>
    <t>4.2.</t>
  </si>
  <si>
    <t>placená inzerce</t>
  </si>
  <si>
    <t>4.3.</t>
  </si>
  <si>
    <t>grafická úprava a sazba propagačních materiálů</t>
  </si>
  <si>
    <t>4.4.</t>
  </si>
  <si>
    <t>PR</t>
  </si>
  <si>
    <t>4.5.</t>
  </si>
  <si>
    <t>marketing</t>
  </si>
  <si>
    <t>4.6.</t>
  </si>
  <si>
    <t>online reklama (sociální sítě apod.)</t>
  </si>
  <si>
    <t xml:space="preserve">4.7. </t>
  </si>
  <si>
    <t xml:space="preserve">výroba spotů, videoukázek apod. </t>
  </si>
  <si>
    <t xml:space="preserve">4.8. </t>
  </si>
  <si>
    <t>správa webových stránek</t>
  </si>
  <si>
    <t>5.</t>
  </si>
  <si>
    <t>Další náklady</t>
  </si>
  <si>
    <t>5.1.</t>
  </si>
  <si>
    <t>překlady, redakce, odborné texty</t>
  </si>
  <si>
    <t>5.2.</t>
  </si>
  <si>
    <t>tlumočení</t>
  </si>
  <si>
    <t>5.3.</t>
  </si>
  <si>
    <t>autorské a licenční poplatky (OSA, DILIA…), služby uměleckých agentur</t>
  </si>
  <si>
    <t>5.6.</t>
  </si>
  <si>
    <t>fotodokumentace projektu</t>
  </si>
  <si>
    <t>5.7.</t>
  </si>
  <si>
    <t>pojištění</t>
  </si>
  <si>
    <t>III.</t>
  </si>
  <si>
    <t>Nepřímé – režijní náklady</t>
  </si>
  <si>
    <t>6.1.</t>
  </si>
  <si>
    <t>nájem kancelářských prostor</t>
  </si>
  <si>
    <t>6.2.</t>
  </si>
  <si>
    <t>kancelářské potřeby</t>
  </si>
  <si>
    <t>6.3.</t>
  </si>
  <si>
    <t>spoje (poštovné, telefony, internet)</t>
  </si>
  <si>
    <t>6.4.</t>
  </si>
  <si>
    <t>spotřeba energie v kancelářských prostorách</t>
  </si>
  <si>
    <t>6.5.</t>
  </si>
  <si>
    <t>úhrada domén, údržba webu, správa databází</t>
  </si>
  <si>
    <t>6.6.</t>
  </si>
  <si>
    <t>účetnictví</t>
  </si>
  <si>
    <t>IV.</t>
  </si>
  <si>
    <t>NEUZNATELNÉ NÁKLADY</t>
  </si>
  <si>
    <t>7.1.</t>
  </si>
  <si>
    <t>pohoštění, občerstvení</t>
  </si>
  <si>
    <t xml:space="preserve">7.2. </t>
  </si>
  <si>
    <t>další náklady na reprezentaci (květiny apod.)</t>
  </si>
  <si>
    <t>7.3.</t>
  </si>
  <si>
    <t>pohonné hmoty</t>
  </si>
  <si>
    <t>7.4.</t>
  </si>
  <si>
    <t>bankovní poplatky</t>
  </si>
  <si>
    <t>7.5.</t>
  </si>
  <si>
    <t>zpracování projektu</t>
  </si>
  <si>
    <t>7.6.</t>
  </si>
  <si>
    <t>právní služby</t>
  </si>
  <si>
    <t>7.7.</t>
  </si>
  <si>
    <t>věcná a finanční ocenění</t>
  </si>
  <si>
    <t>7.8.</t>
  </si>
  <si>
    <t>prodané zboží (504)</t>
  </si>
  <si>
    <t>7.9.</t>
  </si>
  <si>
    <t>opravy a udržování (511)</t>
  </si>
  <si>
    <t>7.10.</t>
  </si>
  <si>
    <t>jiné sociální pojištění (525)</t>
  </si>
  <si>
    <t>7.11.</t>
  </si>
  <si>
    <t>zákonné sociální náklady (527)</t>
  </si>
  <si>
    <t>7.12.</t>
  </si>
  <si>
    <t>jiné sociální náklady (528)</t>
  </si>
  <si>
    <t xml:space="preserve">7.13. </t>
  </si>
  <si>
    <t>ostatní náklady z činnosti (549)</t>
  </si>
  <si>
    <t>Náklady celkem (I, II, III, IV)</t>
  </si>
  <si>
    <t>ZDROJE FINANCOVÁNÍ</t>
  </si>
  <si>
    <t>Příjmy z realizace projektu</t>
  </si>
  <si>
    <t>A.I</t>
  </si>
  <si>
    <t>A.I.1</t>
  </si>
  <si>
    <t>účastnické poplatky, kurzovné</t>
  </si>
  <si>
    <t>A.I.2</t>
  </si>
  <si>
    <t>vstupné</t>
  </si>
  <si>
    <t>A.I.3</t>
  </si>
  <si>
    <t xml:space="preserve">konferenční poplatky </t>
  </si>
  <si>
    <t>A.I.4</t>
  </si>
  <si>
    <t>prodej publikací a dalších tiskovin</t>
  </si>
  <si>
    <t>A.I.5</t>
  </si>
  <si>
    <t>jiné příjmy (specifikujte)</t>
  </si>
  <si>
    <t>A.II</t>
  </si>
  <si>
    <t>A.III</t>
  </si>
  <si>
    <t>B.1.</t>
  </si>
  <si>
    <r>
      <rPr>
        <sz val="10"/>
        <color rgb="FF000000"/>
        <rFont val="Arial"/>
      </rPr>
      <t>Dotace z jiných odborů MK</t>
    </r>
    <r>
      <rPr>
        <sz val="10"/>
        <color rgb="FF000000"/>
        <rFont val="Arial"/>
      </rPr>
      <t xml:space="preserve"> –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>v komentáři rozepište na jednotlivé útvary MK</t>
    </r>
    <r>
      <rPr>
        <sz val="10"/>
        <color rgb="FF000000"/>
        <rFont val="Arial"/>
      </rPr>
      <t xml:space="preserve"> (odd. umění, odd. literatury a knihoven, odbor regionální a národnostní kultury, odbor mezinárodních vztahů a Evropské unie atd.)</t>
    </r>
  </si>
  <si>
    <t>B.2.</t>
  </si>
  <si>
    <t>B.3.</t>
  </si>
  <si>
    <t xml:space="preserve">B.4. </t>
  </si>
  <si>
    <t xml:space="preserve">     - dotace od kraje</t>
  </si>
  <si>
    <t xml:space="preserve">     - dotace od měst, obcí, městských částí</t>
  </si>
  <si>
    <t>B.5.</t>
  </si>
  <si>
    <t xml:space="preserve">     - EU</t>
  </si>
  <si>
    <t xml:space="preserve">     - ambasády a kulturní centra</t>
  </si>
  <si>
    <t xml:space="preserve">     - fondy</t>
  </si>
  <si>
    <t xml:space="preserve">     - jiné</t>
  </si>
  <si>
    <t>B.6.</t>
  </si>
  <si>
    <t>Ostatní dotace - specifikujte v komentáři</t>
  </si>
  <si>
    <t>C.1.</t>
  </si>
  <si>
    <t>C.2.</t>
  </si>
  <si>
    <t xml:space="preserve">    - z toho smlouva o reklamě</t>
  </si>
  <si>
    <t xml:space="preserve">    - z toho dar</t>
  </si>
  <si>
    <t xml:space="preserve">    - z toho barter</t>
  </si>
  <si>
    <t>C.3.</t>
  </si>
  <si>
    <t>C.4.</t>
  </si>
  <si>
    <t>Zdroje financování celkem</t>
  </si>
  <si>
    <t>Rozdíl mezi náklady a zdroji financování</t>
  </si>
  <si>
    <t>Uznatelné náklady celkem (I, II, III)</t>
  </si>
  <si>
    <t>POŽADOVANÁ DOTACE</t>
  </si>
  <si>
    <t>% dotace z celkových nákladů projektu</t>
  </si>
  <si>
    <t>Pokyny k vyplnění</t>
  </si>
  <si>
    <t>Žadatel vyplní pouze kartu 2. Rozpočet věcný. POZOR! Nepřidávejte řádky!!! Potřebujete-li něco vysvětlit či upřesnit, využijte sloupec "K" pro komentář!</t>
  </si>
  <si>
    <t>Na této kartě nikdy nevyplňuje barevné (šedé a světle oranžové) buňky!</t>
  </si>
  <si>
    <r>
      <rPr>
        <sz val="10"/>
        <color theme="1"/>
        <rFont val="Arial"/>
      </rPr>
      <t xml:space="preserve">V </t>
    </r>
    <r>
      <rPr>
        <b/>
        <sz val="10"/>
        <color theme="1"/>
        <rFont val="Arial"/>
      </rPr>
      <t>Nákladech projektu, části I, II a III</t>
    </r>
    <r>
      <rPr>
        <sz val="10"/>
        <color theme="1"/>
        <rFont val="Arial"/>
      </rPr>
      <t xml:space="preserve">, žadatel vyplňuje částky </t>
    </r>
    <r>
      <rPr>
        <b/>
        <sz val="10"/>
        <color rgb="FF00B050"/>
        <rFont val="Arial"/>
      </rPr>
      <t>ve sloupcích E–J</t>
    </r>
    <r>
      <rPr>
        <sz val="10"/>
        <color theme="1"/>
        <rFont val="Arial"/>
      </rPr>
      <t>, nikdy nevyplňuje částku celkem ve sloupci D (Celkem).</t>
    </r>
  </si>
  <si>
    <r>
      <rPr>
        <sz val="10"/>
        <color theme="1"/>
        <rFont val="Arial"/>
      </rPr>
      <t xml:space="preserve">V </t>
    </r>
    <r>
      <rPr>
        <b/>
        <sz val="10"/>
        <color theme="1"/>
        <rFont val="Arial"/>
      </rPr>
      <t>Nákladech projektu, části IV a části Zdroje financování</t>
    </r>
    <r>
      <rPr>
        <sz val="10"/>
        <color theme="1"/>
        <rFont val="Arial"/>
      </rPr>
      <t xml:space="preserve">, vyplňuje žadatel jen částku </t>
    </r>
    <r>
      <rPr>
        <b/>
        <sz val="10"/>
        <color rgb="FF00B050"/>
        <rFont val="Arial"/>
      </rPr>
      <t>do sloupce D</t>
    </r>
    <r>
      <rPr>
        <sz val="10"/>
        <color theme="1"/>
        <rFont val="Arial"/>
      </rPr>
      <t>, v této části jsou sloupce E–J neaktivní!</t>
    </r>
  </si>
  <si>
    <t xml:space="preserve">Sloupce E a F – Faktury a smlouvy mimo dotaci a z dotace – obsahují veškeré faktury, paragony i odměny vyplácené na základě smlouvy o dílo, licenční smlouvy, příkazní smlouvy apod. </t>
  </si>
  <si>
    <t xml:space="preserve">Sloupce G a H – Mzdy a OON mimo dotaci a z dotace – obsahují mzdy, platy či odměny vyplácené na základě pracovních smluv, dohod o provedení práce a dohod o pracovní činnosti. </t>
  </si>
  <si>
    <r>
      <rPr>
        <sz val="10"/>
        <color theme="1"/>
        <rFont val="Arial"/>
      </rPr>
      <t>Sloupce I a J – Zákonné odvody mimo dotaci a z dotace – obsahují veškeré zákonné (</t>
    </r>
    <r>
      <rPr>
        <sz val="10"/>
        <color rgb="FF548135"/>
        <rFont val="Arial"/>
      </rPr>
      <t>sociální a zdravotní)</t>
    </r>
    <r>
      <rPr>
        <sz val="10"/>
        <color theme="1"/>
        <rFont val="Arial"/>
      </rPr>
      <t xml:space="preserve"> pojištění hrazené </t>
    </r>
    <r>
      <rPr>
        <sz val="10"/>
        <color rgb="FF548135"/>
        <rFont val="Arial"/>
      </rPr>
      <t>zaměstnavatelem</t>
    </r>
    <r>
      <rPr>
        <sz val="10"/>
        <color theme="1"/>
        <rFont val="Arial"/>
      </rPr>
      <t xml:space="preserve"> z mezd, platů a odměn vyplácených na základě pracovních smluv, dohod o provedení práce a dohod o pracovní činnosti podle předpisů platných v roce 2025.</t>
    </r>
  </si>
  <si>
    <t>Náklad 3.13. cestovní náhrady zaměstnancům se vyplňuje do sloupců G a H, tedy do Mezd a OON.</t>
  </si>
  <si>
    <r>
      <rPr>
        <b/>
        <sz val="10"/>
        <color theme="4"/>
        <rFont val="Arial"/>
      </rPr>
      <t xml:space="preserve">Důležité kritérium rozpočtu projektu je jeho </t>
    </r>
    <r>
      <rPr>
        <b/>
        <u/>
        <sz val="10"/>
        <color theme="4"/>
        <rFont val="Arial"/>
      </rPr>
      <t>přiměřenost</t>
    </r>
    <r>
      <rPr>
        <b/>
        <sz val="10"/>
        <color theme="4"/>
        <rFont val="Arial"/>
      </rPr>
      <t xml:space="preserve">. Tu dokáže odborná komise posoudit pouze, pokud jí žadatel poskytne dostatečně podrobný rozpočet. Doporučujeme věnovat maximální péči při vyplnění rozpočtu sloupci "K" Komentář, a zejména větší souhrnné položky podrobně rozepsat! Nebude-li rozpočet dostatečně podrobný, bude jeho přiměřenost a priori hodnocena velmi nízko. </t>
    </r>
  </si>
  <si>
    <r>
      <rPr>
        <sz val="10"/>
        <color theme="1"/>
        <rFont val="Arial"/>
      </rPr>
      <t xml:space="preserve">Karta 1. Rozpočet k vyplnění v DPMK se </t>
    </r>
    <r>
      <rPr>
        <b/>
        <sz val="10"/>
        <color theme="1"/>
        <rFont val="Arial"/>
      </rPr>
      <t>vyplní automaticky!</t>
    </r>
    <r>
      <rPr>
        <sz val="10"/>
        <color theme="1"/>
        <rFont val="Arial"/>
      </rPr>
      <t xml:space="preserve"> Kartu prosím použijte </t>
    </r>
    <r>
      <rPr>
        <u/>
        <sz val="10"/>
        <color theme="1"/>
        <rFont val="Arial"/>
      </rPr>
      <t>pro vyplnění záložek "Rozpočet projektu" a "Zdroje financování" ve formuláři žádosti v DPMK</t>
    </r>
    <r>
      <rPr>
        <sz val="10"/>
        <color theme="1"/>
        <rFont val="Arial"/>
      </rPr>
      <t xml:space="preserve">. </t>
    </r>
    <r>
      <rPr>
        <b/>
        <sz val="10"/>
        <color theme="1"/>
        <rFont val="Arial"/>
      </rPr>
      <t>Údaje se musejí shodovat – shoda údajů se bude kontrolovat!</t>
    </r>
  </si>
  <si>
    <t>Upozornění</t>
  </si>
  <si>
    <t>V rozpočtu ve formuláři žádosti v DPMK (tzn. i na kartě 1. Rozpočet k vyplnění v DPMK) došlo k nepřesnému označení u těchto položek:</t>
  </si>
  <si>
    <t>Namísto</t>
  </si>
  <si>
    <t>má být skupina</t>
  </si>
  <si>
    <t>54 - Jiné provozní náklady</t>
  </si>
  <si>
    <t>56 - Finanční náklady</t>
  </si>
  <si>
    <t>Ano</t>
  </si>
  <si>
    <t>Ne</t>
  </si>
  <si>
    <t>Bez nároku na odpočet</t>
  </si>
  <si>
    <t>1. Projekty kreativního učení realizované ve vzdělávacích institucích (ve školách)</t>
  </si>
  <si>
    <t>Divadlo</t>
  </si>
  <si>
    <t>2. Projekty kreativního učení realizované v kulturních institucích v úzké spolupráci se školami</t>
  </si>
  <si>
    <t>Klasická hudba</t>
  </si>
  <si>
    <t>3. Projekty podporující koordinaci činnosti v oblasti kreativního učení</t>
  </si>
  <si>
    <t>Literatura</t>
  </si>
  <si>
    <t>4. Vzdělávací aktivity pro pedagogy a pracovníky kulturního a kreativního sektoru</t>
  </si>
  <si>
    <t>Tanec a pohybové umění</t>
  </si>
  <si>
    <t>Výtvarné umění</t>
  </si>
  <si>
    <t>Alespoň 3 měsíce</t>
  </si>
  <si>
    <t>1.</t>
  </si>
  <si>
    <t>Specifikujte - lektor/ka, metodik/čka, koordinátor/ka ad.</t>
  </si>
  <si>
    <t xml:space="preserve">  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</si>
</sst>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8"/>
      <color theme="4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8"/>
      <color theme="4"/>
      <name val="Calibri"/>
    </font>
    <font>
      <sz val="11"/>
      <name val="Calibri"/>
    </font>
    <font>
      <b/>
      <sz val="16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FF0000"/>
      <name val="Calibri"/>
    </font>
    <font>
      <b/>
      <sz val="11"/>
      <color rgb="FFFF0000"/>
      <name val="Arial"/>
    </font>
    <font>
      <b/>
      <sz val="10"/>
      <color rgb="FFFF0000"/>
      <name val="Arial"/>
    </font>
    <font>
      <b/>
      <sz val="14"/>
      <color theme="1"/>
      <name val="Arial"/>
    </font>
    <font>
      <sz val="11"/>
      <color rgb="FF2F5496"/>
      <name val="Calibri"/>
    </font>
    <font>
      <sz val="10"/>
      <color rgb="FF000000"/>
      <name val="Arial"/>
    </font>
    <font>
      <sz val="10"/>
      <color rgb="FFFF0000"/>
      <name val="Arial"/>
    </font>
    <font>
      <b/>
      <sz val="18"/>
      <color theme="1"/>
      <name val="Arial"/>
    </font>
    <font>
      <b/>
      <sz val="10"/>
      <color theme="4"/>
      <name val="Arial"/>
    </font>
    <font>
      <b/>
      <sz val="10"/>
      <color rgb="FFC00000"/>
      <name val="Arial"/>
    </font>
    <font>
      <sz val="10"/>
      <color rgb="FFC00000"/>
      <name val="Arial"/>
    </font>
    <font>
      <b/>
      <sz val="11"/>
      <color rgb="FF252525"/>
      <name val="Arial"/>
    </font>
    <font>
      <sz val="11"/>
      <color theme="1"/>
      <name val="Calibri"/>
      <scheme val="minor"/>
    </font>
    <font>
      <i/>
      <sz val="10"/>
      <color theme="1"/>
      <name val="Arial"/>
    </font>
    <font>
      <b/>
      <sz val="10"/>
      <color rgb="FF000000"/>
      <name val="Arial"/>
    </font>
    <font>
      <b/>
      <sz val="10"/>
      <color rgb="FF00B050"/>
      <name val="Arial"/>
    </font>
    <font>
      <sz val="10"/>
      <color rgb="FF548135"/>
      <name val="Arial"/>
    </font>
    <font>
      <b/>
      <u/>
      <sz val="10"/>
      <color theme="4"/>
      <name val="Arial"/>
    </font>
    <font>
      <u/>
      <sz val="10"/>
      <color theme="1"/>
      <name val="Arial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66FF99"/>
        <bgColor rgb="FF66FF99"/>
      </patternFill>
    </fill>
    <fill>
      <patternFill patternType="solid">
        <fgColor rgb="FF8EAADB"/>
        <bgColor rgb="FF8EAADB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2F2F2"/>
        <bgColor rgb="FFF2F2F2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rgb="FF00000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rgb="FF000000"/>
      </bottom>
      <diagonal/>
    </border>
    <border>
      <left style="thin">
        <color rgb="FF000000"/>
      </left>
      <right style="thin">
        <color theme="0" tint="-0.14999847407452621"/>
      </right>
      <top/>
      <bottom style="thin">
        <color rgb="FF00000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rgb="FF000000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rgb="FF000000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theme="0" tint="-0.14999847407452621"/>
      </right>
      <top/>
      <bottom/>
      <diagonal/>
    </border>
    <border>
      <left/>
      <right/>
      <top style="thin">
        <color rgb="FF000000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49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4" fillId="4" borderId="2" xfId="0" applyFont="1" applyFill="1" applyBorder="1"/>
    <xf numFmtId="3" fontId="2" fillId="3" borderId="1" xfId="0" applyNumberFormat="1" applyFont="1" applyFill="1" applyBorder="1"/>
    <xf numFmtId="0" fontId="3" fillId="0" borderId="1" xfId="0" applyFont="1" applyBorder="1"/>
    <xf numFmtId="3" fontId="3" fillId="5" borderId="1" xfId="0" applyNumberFormat="1" applyFont="1" applyFill="1" applyBorder="1"/>
    <xf numFmtId="0" fontId="3" fillId="0" borderId="0" xfId="0" applyFont="1"/>
    <xf numFmtId="0" fontId="7" fillId="0" borderId="0" xfId="0" applyFont="1" applyAlignment="1">
      <alignment vertical="center"/>
    </xf>
    <xf numFmtId="49" fontId="11" fillId="5" borderId="5" xfId="0" applyNumberFormat="1" applyFont="1" applyFill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49" fontId="11" fillId="0" borderId="1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17" fillId="0" borderId="0" xfId="0" applyFont="1"/>
    <xf numFmtId="0" fontId="3" fillId="13" borderId="2" xfId="0" applyFont="1" applyFill="1" applyBorder="1"/>
    <xf numFmtId="0" fontId="3" fillId="11" borderId="26" xfId="0" applyFont="1" applyFill="1" applyBorder="1"/>
    <xf numFmtId="0" fontId="3" fillId="11" borderId="2" xfId="0" applyFont="1" applyFill="1" applyBorder="1"/>
    <xf numFmtId="0" fontId="3" fillId="11" borderId="27" xfId="0" applyFont="1" applyFill="1" applyBorder="1"/>
    <xf numFmtId="0" fontId="7" fillId="0" borderId="1" xfId="0" applyFont="1" applyBorder="1" applyAlignment="1">
      <alignment vertical="center"/>
    </xf>
    <xf numFmtId="3" fontId="11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7" fillId="11" borderId="26" xfId="0" applyFont="1" applyFill="1" applyBorder="1"/>
    <xf numFmtId="0" fontId="17" fillId="11" borderId="2" xfId="0" applyFont="1" applyFill="1" applyBorder="1"/>
    <xf numFmtId="0" fontId="17" fillId="11" borderId="27" xfId="0" applyFont="1" applyFill="1" applyBorder="1"/>
    <xf numFmtId="16" fontId="7" fillId="0" borderId="1" xfId="0" applyNumberFormat="1" applyFont="1" applyBorder="1" applyAlignment="1">
      <alignment vertical="center"/>
    </xf>
    <xf numFmtId="0" fontId="3" fillId="11" borderId="28" xfId="0" applyFont="1" applyFill="1" applyBorder="1"/>
    <xf numFmtId="0" fontId="3" fillId="11" borderId="29" xfId="0" applyFont="1" applyFill="1" applyBorder="1"/>
    <xf numFmtId="0" fontId="3" fillId="11" borderId="30" xfId="0" applyFont="1" applyFill="1" applyBorder="1"/>
    <xf numFmtId="3" fontId="12" fillId="0" borderId="0" xfId="0" applyNumberFormat="1" applyFont="1"/>
    <xf numFmtId="0" fontId="10" fillId="7" borderId="19" xfId="0" applyFont="1" applyFill="1" applyBorder="1" applyAlignment="1">
      <alignment horizontal="right" vertical="center"/>
    </xf>
    <xf numFmtId="3" fontId="11" fillId="12" borderId="1" xfId="0" applyNumberFormat="1" applyFont="1" applyFill="1" applyBorder="1" applyAlignment="1">
      <alignment horizontal="right" wrapText="1"/>
    </xf>
    <xf numFmtId="0" fontId="10" fillId="9" borderId="31" xfId="0" applyFont="1" applyFill="1" applyBorder="1" applyAlignment="1">
      <alignment horizontal="right" vertical="center"/>
    </xf>
    <xf numFmtId="3" fontId="11" fillId="9" borderId="31" xfId="0" applyNumberFormat="1" applyFont="1" applyFill="1" applyBorder="1" applyAlignment="1">
      <alignment horizontal="right"/>
    </xf>
    <xf numFmtId="0" fontId="3" fillId="14" borderId="2" xfId="0" applyFont="1" applyFill="1" applyBorder="1"/>
    <xf numFmtId="3" fontId="11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right" vertical="center"/>
    </xf>
    <xf numFmtId="3" fontId="11" fillId="9" borderId="1" xfId="0" applyNumberFormat="1" applyFont="1" applyFill="1" applyBorder="1"/>
    <xf numFmtId="0" fontId="7" fillId="4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right" vertical="center"/>
    </xf>
    <xf numFmtId="3" fontId="11" fillId="15" borderId="1" xfId="0" applyNumberFormat="1" applyFont="1" applyFill="1" applyBorder="1"/>
    <xf numFmtId="0" fontId="10" fillId="5" borderId="1" xfId="0" applyFont="1" applyFill="1" applyBorder="1" applyAlignment="1">
      <alignment horizontal="right" vertical="center"/>
    </xf>
    <xf numFmtId="3" fontId="11" fillId="5" borderId="1" xfId="0" applyNumberFormat="1" applyFont="1" applyFill="1" applyBorder="1"/>
    <xf numFmtId="0" fontId="12" fillId="16" borderId="2" xfId="0" applyFont="1" applyFill="1" applyBorder="1"/>
    <xf numFmtId="0" fontId="11" fillId="4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3" fontId="11" fillId="0" borderId="0" xfId="0" applyNumberFormat="1" applyFont="1"/>
    <xf numFmtId="3" fontId="11" fillId="5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/>
    <xf numFmtId="0" fontId="8" fillId="4" borderId="2" xfId="0" applyFont="1" applyFill="1" applyBorder="1" applyAlignment="1">
      <alignment horizontal="right" vertical="center"/>
    </xf>
    <xf numFmtId="0" fontId="3" fillId="3" borderId="2" xfId="0" applyFont="1" applyFill="1" applyBorder="1"/>
    <xf numFmtId="0" fontId="7" fillId="16" borderId="2" xfId="0" applyFont="1" applyFill="1" applyBorder="1"/>
    <xf numFmtId="0" fontId="22" fillId="16" borderId="2" xfId="0" applyFont="1" applyFill="1" applyBorder="1"/>
    <xf numFmtId="0" fontId="23" fillId="16" borderId="2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24" fillId="3" borderId="1" xfId="0" applyFont="1" applyFill="1" applyBorder="1"/>
    <xf numFmtId="49" fontId="11" fillId="0" borderId="39" xfId="0" applyNumberFormat="1" applyFont="1" applyBorder="1" applyAlignment="1">
      <alignment vertical="center" wrapText="1"/>
    </xf>
    <xf numFmtId="0" fontId="25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2" xfId="0" applyFont="1" applyFill="1" applyBorder="1"/>
    <xf numFmtId="0" fontId="3" fillId="0" borderId="0" xfId="0" applyFont="1" applyFill="1"/>
    <xf numFmtId="10" fontId="11" fillId="5" borderId="31" xfId="0" applyNumberFormat="1" applyFont="1" applyFill="1" applyBorder="1"/>
    <xf numFmtId="0" fontId="3" fillId="0" borderId="1" xfId="0" applyFont="1" applyBorder="1" applyProtection="1">
      <protection locked="0"/>
    </xf>
    <xf numFmtId="14" fontId="12" fillId="0" borderId="14" xfId="0" applyNumberFormat="1" applyFont="1" applyBorder="1" applyAlignment="1" applyProtection="1">
      <alignment vertical="center"/>
      <protection locked="0"/>
    </xf>
    <xf numFmtId="0" fontId="3" fillId="4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3" fontId="12" fillId="0" borderId="1" xfId="0" applyNumberFormat="1" applyFont="1" applyBorder="1" applyProtection="1">
      <protection locked="0"/>
    </xf>
    <xf numFmtId="3" fontId="11" fillId="21" borderId="1" xfId="0" applyNumberFormat="1" applyFont="1" applyFill="1" applyBorder="1"/>
    <xf numFmtId="0" fontId="3" fillId="0" borderId="0" xfId="0" applyFont="1" applyProtection="1"/>
    <xf numFmtId="3" fontId="11" fillId="0" borderId="1" xfId="0" applyNumberFormat="1" applyFont="1" applyBorder="1" applyProtection="1">
      <protection locked="0"/>
    </xf>
    <xf numFmtId="3" fontId="11" fillId="4" borderId="1" xfId="0" applyNumberFormat="1" applyFont="1" applyFill="1" applyBorder="1" applyProtection="1">
      <protection locked="0"/>
    </xf>
    <xf numFmtId="3" fontId="32" fillId="5" borderId="1" xfId="0" applyNumberFormat="1" applyFont="1" applyFill="1" applyBorder="1"/>
    <xf numFmtId="0" fontId="19" fillId="0" borderId="34" xfId="0" applyFont="1" applyFill="1" applyBorder="1" applyAlignment="1">
      <alignment horizontal="left"/>
    </xf>
    <xf numFmtId="0" fontId="3" fillId="0" borderId="41" xfId="0" applyFont="1" applyBorder="1"/>
    <xf numFmtId="0" fontId="3" fillId="0" borderId="42" xfId="0" applyFont="1" applyBorder="1"/>
    <xf numFmtId="0" fontId="5" fillId="0" borderId="38" xfId="0" applyFont="1" applyFill="1" applyBorder="1" applyAlignment="1"/>
    <xf numFmtId="0" fontId="5" fillId="0" borderId="35" xfId="0" applyFont="1" applyFill="1" applyBorder="1" applyAlignment="1"/>
    <xf numFmtId="0" fontId="12" fillId="22" borderId="0" xfId="0" applyFont="1" applyFill="1"/>
    <xf numFmtId="49" fontId="7" fillId="22" borderId="0" xfId="0" applyNumberFormat="1" applyFont="1" applyFill="1" applyAlignment="1">
      <alignment vertical="center" wrapText="1"/>
    </xf>
    <xf numFmtId="4" fontId="7" fillId="22" borderId="0" xfId="0" applyNumberFormat="1" applyFont="1" applyFill="1" applyAlignment="1">
      <alignment horizontal="right" vertical="center" wrapText="1"/>
    </xf>
    <xf numFmtId="3" fontId="12" fillId="22" borderId="0" xfId="0" applyNumberFormat="1" applyFont="1" applyFill="1"/>
    <xf numFmtId="0" fontId="7" fillId="22" borderId="0" xfId="0" applyFont="1" applyFill="1" applyAlignment="1">
      <alignment vertical="center"/>
    </xf>
    <xf numFmtId="0" fontId="3" fillId="22" borderId="0" xfId="0" applyFont="1" applyFill="1"/>
    <xf numFmtId="0" fontId="10" fillId="22" borderId="0" xfId="0" applyFont="1" applyFill="1" applyAlignment="1">
      <alignment horizontal="right" vertical="center"/>
    </xf>
    <xf numFmtId="49" fontId="10" fillId="22" borderId="0" xfId="0" applyNumberFormat="1" applyFont="1" applyFill="1" applyAlignment="1">
      <alignment horizontal="left" vertical="center" wrapText="1"/>
    </xf>
    <xf numFmtId="49" fontId="7" fillId="22" borderId="0" xfId="0" applyNumberFormat="1" applyFont="1" applyFill="1" applyAlignment="1">
      <alignment vertical="center"/>
    </xf>
    <xf numFmtId="0" fontId="7" fillId="22" borderId="0" xfId="0" applyFont="1" applyFill="1" applyAlignment="1">
      <alignment vertical="center" wrapText="1"/>
    </xf>
    <xf numFmtId="0" fontId="16" fillId="22" borderId="0" xfId="0" applyFont="1" applyFill="1" applyAlignment="1">
      <alignment vertical="center"/>
    </xf>
    <xf numFmtId="0" fontId="3" fillId="22" borderId="44" xfId="0" applyFont="1" applyFill="1" applyBorder="1"/>
    <xf numFmtId="0" fontId="3" fillId="22" borderId="45" xfId="0" applyFont="1" applyFill="1" applyBorder="1"/>
    <xf numFmtId="0" fontId="3" fillId="22" borderId="46" xfId="0" applyFont="1" applyFill="1" applyBorder="1"/>
    <xf numFmtId="0" fontId="7" fillId="22" borderId="0" xfId="0" applyFont="1" applyFill="1" applyAlignment="1">
      <alignment horizontal="center" vertical="center"/>
    </xf>
    <xf numFmtId="49" fontId="10" fillId="22" borderId="0" xfId="0" applyNumberFormat="1" applyFont="1" applyFill="1" applyAlignment="1">
      <alignment horizontal="center" vertical="center" wrapText="1"/>
    </xf>
    <xf numFmtId="0" fontId="3" fillId="22" borderId="47" xfId="0" applyFont="1" applyFill="1" applyBorder="1"/>
    <xf numFmtId="0" fontId="3" fillId="0" borderId="48" xfId="0" applyFont="1" applyBorder="1"/>
    <xf numFmtId="0" fontId="12" fillId="22" borderId="49" xfId="0" applyFont="1" applyFill="1" applyBorder="1"/>
    <xf numFmtId="0" fontId="12" fillId="22" borderId="50" xfId="0" applyFont="1" applyFill="1" applyBorder="1"/>
    <xf numFmtId="0" fontId="12" fillId="0" borderId="50" xfId="0" applyFont="1" applyBorder="1"/>
    <xf numFmtId="0" fontId="12" fillId="16" borderId="49" xfId="0" applyFont="1" applyFill="1" applyBorder="1"/>
    <xf numFmtId="0" fontId="12" fillId="16" borderId="50" xfId="0" applyFont="1" applyFill="1" applyBorder="1"/>
    <xf numFmtId="0" fontId="12" fillId="16" borderId="51" xfId="0" applyFont="1" applyFill="1" applyBorder="1"/>
    <xf numFmtId="0" fontId="12" fillId="22" borderId="52" xfId="0" applyFont="1" applyFill="1" applyBorder="1"/>
    <xf numFmtId="0" fontId="13" fillId="22" borderId="45" xfId="0" applyFont="1" applyFill="1" applyBorder="1"/>
    <xf numFmtId="0" fontId="12" fillId="22" borderId="0" xfId="0" applyFont="1" applyFill="1" applyAlignment="1">
      <alignment horizontal="center" vertical="center" wrapText="1"/>
    </xf>
    <xf numFmtId="0" fontId="12" fillId="22" borderId="45" xfId="0" applyFont="1" applyFill="1" applyBorder="1" applyAlignment="1">
      <alignment horizontal="center" vertical="center" wrapText="1"/>
    </xf>
    <xf numFmtId="49" fontId="10" fillId="22" borderId="0" xfId="0" applyNumberFormat="1" applyFont="1" applyFill="1" applyAlignment="1">
      <alignment vertical="center"/>
    </xf>
    <xf numFmtId="49" fontId="8" fillId="22" borderId="0" xfId="0" applyNumberFormat="1" applyFont="1" applyFill="1" applyAlignment="1">
      <alignment horizontal="center" vertical="center" wrapText="1"/>
    </xf>
    <xf numFmtId="3" fontId="9" fillId="22" borderId="0" xfId="0" applyNumberFormat="1" applyFont="1" applyFill="1" applyAlignment="1">
      <alignment horizontal="left" vertical="center" wrapText="1"/>
    </xf>
    <xf numFmtId="0" fontId="7" fillId="22" borderId="0" xfId="0" applyFont="1" applyFill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49" fontId="14" fillId="22" borderId="0" xfId="0" applyNumberFormat="1" applyFont="1" applyFill="1" applyAlignment="1">
      <alignment horizontal="left" vertical="top" wrapText="1"/>
    </xf>
    <xf numFmtId="0" fontId="12" fillId="22" borderId="0" xfId="0" applyFont="1" applyFill="1" applyAlignment="1">
      <alignment vertical="top"/>
    </xf>
    <xf numFmtId="0" fontId="14" fillId="22" borderId="0" xfId="0" applyFont="1" applyFill="1" applyAlignment="1">
      <alignment vertical="top"/>
    </xf>
    <xf numFmtId="0" fontId="3" fillId="22" borderId="0" xfId="0" applyFont="1" applyFill="1" applyAlignment="1">
      <alignment vertical="top"/>
    </xf>
    <xf numFmtId="0" fontId="3" fillId="22" borderId="45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3" fillId="22" borderId="0" xfId="0" applyFont="1" applyFill="1"/>
    <xf numFmtId="0" fontId="3" fillId="22" borderId="42" xfId="0" applyFont="1" applyFill="1" applyBorder="1"/>
    <xf numFmtId="3" fontId="11" fillId="12" borderId="4" xfId="0" applyNumberFormat="1" applyFont="1" applyFill="1" applyBorder="1" applyAlignment="1">
      <alignment horizontal="right"/>
    </xf>
    <xf numFmtId="0" fontId="10" fillId="8" borderId="53" xfId="0" applyFont="1" applyFill="1" applyBorder="1" applyAlignment="1">
      <alignment horizontal="right" vertical="center"/>
    </xf>
    <xf numFmtId="0" fontId="7" fillId="0" borderId="31" xfId="0" applyFont="1" applyBorder="1" applyAlignment="1">
      <alignment vertical="center"/>
    </xf>
    <xf numFmtId="0" fontId="34" fillId="9" borderId="40" xfId="0" applyFont="1" applyFill="1" applyBorder="1" applyAlignment="1">
      <alignment horizontal="right" vertical="center"/>
    </xf>
    <xf numFmtId="3" fontId="12" fillId="23" borderId="1" xfId="0" applyNumberFormat="1" applyFont="1" applyFill="1" applyBorder="1" applyProtection="1">
      <protection locked="0"/>
    </xf>
    <xf numFmtId="3" fontId="12" fillId="5" borderId="1" xfId="0" applyNumberFormat="1" applyFont="1" applyFill="1" applyBorder="1"/>
    <xf numFmtId="3" fontId="12" fillId="4" borderId="1" xfId="0" applyNumberFormat="1" applyFont="1" applyFill="1" applyBorder="1" applyProtection="1">
      <protection locked="0"/>
    </xf>
    <xf numFmtId="3" fontId="12" fillId="24" borderId="1" xfId="0" applyNumberFormat="1" applyFon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32" fillId="21" borderId="40" xfId="0" applyNumberFormat="1" applyFont="1" applyFill="1" applyBorder="1"/>
    <xf numFmtId="3" fontId="12" fillId="4" borderId="1" xfId="0" applyNumberFormat="1" applyFont="1" applyFill="1" applyBorder="1" applyAlignment="1" applyProtection="1">
      <alignment horizontal="right" wrapText="1"/>
      <protection locked="0"/>
    </xf>
    <xf numFmtId="3" fontId="12" fillId="24" borderId="1" xfId="0" applyNumberFormat="1" applyFont="1" applyFill="1" applyBorder="1" applyAlignment="1" applyProtection="1">
      <alignment horizontal="right" wrapText="1"/>
      <protection locked="0"/>
    </xf>
    <xf numFmtId="3" fontId="12" fillId="12" borderId="1" xfId="0" applyNumberFormat="1" applyFont="1" applyFill="1" applyBorder="1" applyAlignment="1">
      <alignment horizontal="right" wrapText="1"/>
    </xf>
    <xf numFmtId="3" fontId="12" fillId="9" borderId="31" xfId="0" applyNumberFormat="1" applyFont="1" applyFill="1" applyBorder="1" applyAlignment="1">
      <alignment horizontal="right"/>
    </xf>
    <xf numFmtId="3" fontId="12" fillId="9" borderId="1" xfId="0" applyNumberFormat="1" applyFont="1" applyFill="1" applyBorder="1"/>
    <xf numFmtId="3" fontId="12" fillId="15" borderId="1" xfId="0" applyNumberFormat="1" applyFont="1" applyFill="1" applyBorder="1"/>
    <xf numFmtId="0" fontId="0" fillId="22" borderId="0" xfId="0" applyFont="1" applyFill="1" applyAlignment="1"/>
    <xf numFmtId="0" fontId="0" fillId="0" borderId="0" xfId="0" applyFont="1" applyFill="1" applyAlignment="1"/>
    <xf numFmtId="0" fontId="0" fillId="22" borderId="44" xfId="0" applyFont="1" applyFill="1" applyBorder="1" applyAlignment="1"/>
    <xf numFmtId="0" fontId="0" fillId="22" borderId="54" xfId="0" applyFont="1" applyFill="1" applyBorder="1" applyAlignment="1"/>
    <xf numFmtId="0" fontId="0" fillId="22" borderId="55" xfId="0" applyFont="1" applyFill="1" applyBorder="1" applyAlignment="1"/>
    <xf numFmtId="0" fontId="2" fillId="3" borderId="3" xfId="0" applyFont="1" applyFill="1" applyBorder="1" applyAlignment="1">
      <alignment horizontal="left"/>
    </xf>
    <xf numFmtId="0" fontId="5" fillId="0" borderId="4" xfId="0" applyFont="1" applyBorder="1"/>
    <xf numFmtId="0" fontId="3" fillId="0" borderId="3" xfId="0" applyFont="1" applyBorder="1" applyAlignment="1">
      <alignment horizontal="left"/>
    </xf>
    <xf numFmtId="3" fontId="12" fillId="5" borderId="6" xfId="0" applyNumberFormat="1" applyFont="1" applyFill="1" applyBorder="1" applyAlignment="1">
      <alignment horizontal="left" vertical="center"/>
    </xf>
    <xf numFmtId="0" fontId="5" fillId="0" borderId="7" xfId="0" applyFont="1" applyBorder="1"/>
    <xf numFmtId="0" fontId="5" fillId="0" borderId="8" xfId="0" applyFont="1" applyBorder="1"/>
    <xf numFmtId="3" fontId="12" fillId="0" borderId="10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12" fillId="5" borderId="10" xfId="0" applyFont="1" applyFill="1" applyBorder="1" applyAlignment="1" applyProtection="1">
      <alignment horizontal="left"/>
      <protection locked="0"/>
    </xf>
    <xf numFmtId="3" fontId="11" fillId="0" borderId="10" xfId="0" applyNumberFormat="1" applyFont="1" applyBorder="1" applyAlignment="1" applyProtection="1">
      <alignment horizontal="left" vertical="center"/>
      <protection locked="0"/>
    </xf>
    <xf numFmtId="1" fontId="11" fillId="0" borderId="10" xfId="0" applyNumberFormat="1" applyFont="1" applyBorder="1" applyAlignment="1" applyProtection="1">
      <alignment horizontal="left" vertical="center"/>
      <protection locked="0"/>
    </xf>
    <xf numFmtId="3" fontId="12" fillId="6" borderId="10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5" xfId="0" applyNumberFormat="1" applyFont="1" applyBorder="1" applyAlignment="1" applyProtection="1">
      <alignment horizontal="left"/>
      <protection locked="0"/>
    </xf>
    <xf numFmtId="0" fontId="5" fillId="0" borderId="17" xfId="0" applyFont="1" applyBorder="1" applyProtection="1">
      <protection locked="0"/>
    </xf>
    <xf numFmtId="0" fontId="11" fillId="0" borderId="15" xfId="0" applyFont="1" applyBorder="1" applyAlignment="1">
      <alignment horizontal="left"/>
    </xf>
    <xf numFmtId="0" fontId="5" fillId="0" borderId="16" xfId="0" applyFont="1" applyBorder="1"/>
    <xf numFmtId="49" fontId="10" fillId="22" borderId="18" xfId="0" applyNumberFormat="1" applyFont="1" applyFill="1" applyBorder="1" applyAlignment="1">
      <alignment horizontal="center" vertical="center"/>
    </xf>
    <xf numFmtId="0" fontId="5" fillId="22" borderId="18" xfId="0" applyFont="1" applyFill="1" applyBorder="1" applyAlignment="1"/>
    <xf numFmtId="0" fontId="0" fillId="0" borderId="18" xfId="0" applyFont="1" applyBorder="1" applyAlignment="1"/>
    <xf numFmtId="49" fontId="10" fillId="8" borderId="37" xfId="0" applyNumberFormat="1" applyFont="1" applyFill="1" applyBorder="1" applyAlignment="1">
      <alignment horizontal="left" vertical="center" wrapText="1"/>
    </xf>
    <xf numFmtId="0" fontId="5" fillId="0" borderId="37" xfId="0" applyFont="1" applyBorder="1"/>
    <xf numFmtId="49" fontId="35" fillId="4" borderId="32" xfId="0" applyNumberFormat="1" applyFont="1" applyFill="1" applyBorder="1" applyAlignment="1" applyProtection="1">
      <alignment vertical="center" wrapText="1"/>
      <protection locked="0"/>
    </xf>
    <xf numFmtId="0" fontId="5" fillId="0" borderId="33" xfId="0" applyFont="1" applyBorder="1" applyProtection="1">
      <protection locked="0"/>
    </xf>
    <xf numFmtId="49" fontId="7" fillId="0" borderId="3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49" fontId="7" fillId="4" borderId="3" xfId="0" applyNumberFormat="1" applyFont="1" applyFill="1" applyBorder="1" applyAlignment="1" applyProtection="1">
      <alignment horizontal="left" vertical="center"/>
      <protection locked="0"/>
    </xf>
    <xf numFmtId="49" fontId="34" fillId="9" borderId="40" xfId="0" applyNumberFormat="1" applyFont="1" applyFill="1" applyBorder="1" applyAlignment="1">
      <alignment horizontal="left" vertical="center"/>
    </xf>
    <xf numFmtId="0" fontId="5" fillId="0" borderId="40" xfId="0" applyFont="1" applyBorder="1"/>
    <xf numFmtId="0" fontId="12" fillId="0" borderId="3" xfId="0" applyFont="1" applyBorder="1" applyProtection="1">
      <protection locked="0"/>
    </xf>
    <xf numFmtId="49" fontId="12" fillId="22" borderId="0" xfId="0" applyNumberFormat="1" applyFont="1" applyFill="1" applyAlignment="1">
      <alignment horizontal="left" vertical="center" wrapText="1"/>
    </xf>
    <xf numFmtId="0" fontId="0" fillId="22" borderId="0" xfId="0" applyFont="1" applyFill="1" applyAlignment="1"/>
    <xf numFmtId="49" fontId="10" fillId="7" borderId="20" xfId="0" applyNumberFormat="1" applyFont="1" applyFill="1" applyBorder="1" applyAlignment="1">
      <alignment horizontal="left" vertical="center" wrapText="1"/>
    </xf>
    <xf numFmtId="49" fontId="10" fillId="9" borderId="32" xfId="0" applyNumberFormat="1" applyFont="1" applyFill="1" applyBorder="1" applyAlignment="1">
      <alignment horizontal="left" vertical="center"/>
    </xf>
    <xf numFmtId="0" fontId="5" fillId="0" borderId="33" xfId="0" applyFont="1" applyBorder="1"/>
    <xf numFmtId="49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49" fontId="7" fillId="4" borderId="3" xfId="0" applyNumberFormat="1" applyFont="1" applyFill="1" applyBorder="1" applyAlignment="1">
      <alignment horizontal="left" vertical="center"/>
    </xf>
    <xf numFmtId="49" fontId="10" fillId="9" borderId="3" xfId="0" applyNumberFormat="1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 wrapText="1"/>
    </xf>
    <xf numFmtId="49" fontId="7" fillId="22" borderId="0" xfId="0" applyNumberFormat="1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0" fillId="22" borderId="0" xfId="0" applyNumberFormat="1" applyFont="1" applyFill="1" applyAlignment="1">
      <alignment horizontal="left" vertical="center" wrapText="1"/>
    </xf>
    <xf numFmtId="49" fontId="10" fillId="9" borderId="3" xfId="0" applyNumberFormat="1" applyFont="1" applyFill="1" applyBorder="1" applyAlignment="1">
      <alignment vertical="center"/>
    </xf>
    <xf numFmtId="49" fontId="7" fillId="4" borderId="3" xfId="0" applyNumberFormat="1" applyFont="1" applyFill="1" applyBorder="1" applyAlignment="1">
      <alignment vertical="center"/>
    </xf>
    <xf numFmtId="0" fontId="19" fillId="3" borderId="43" xfId="0" applyFont="1" applyFill="1" applyBorder="1" applyAlignment="1">
      <alignment horizontal="left"/>
    </xf>
    <xf numFmtId="0" fontId="5" fillId="0" borderId="43" xfId="0" applyFont="1" applyBorder="1" applyAlignment="1"/>
    <xf numFmtId="0" fontId="0" fillId="0" borderId="43" xfId="0" applyFont="1" applyBorder="1" applyAlignment="1"/>
    <xf numFmtId="49" fontId="7" fillId="22" borderId="18" xfId="0" applyNumberFormat="1" applyFont="1" applyFill="1" applyBorder="1" applyAlignment="1">
      <alignment horizontal="left" vertical="center"/>
    </xf>
    <xf numFmtId="0" fontId="5" fillId="22" borderId="18" xfId="0" applyFont="1" applyFill="1" applyBorder="1"/>
    <xf numFmtId="49" fontId="10" fillId="3" borderId="3" xfId="0" applyNumberFormat="1" applyFont="1" applyFill="1" applyBorder="1" applyAlignment="1">
      <alignment horizontal="left" vertical="center"/>
    </xf>
    <xf numFmtId="49" fontId="10" fillId="0" borderId="36" xfId="0" applyNumberFormat="1" applyFont="1" applyBorder="1" applyAlignment="1">
      <alignment horizontal="center" vertical="center" wrapText="1"/>
    </xf>
    <xf numFmtId="0" fontId="5" fillId="0" borderId="36" xfId="0" applyFont="1" applyBorder="1"/>
    <xf numFmtId="49" fontId="11" fillId="19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 wrapText="1"/>
    </xf>
    <xf numFmtId="0" fontId="5" fillId="0" borderId="18" xfId="0" applyFont="1" applyBorder="1"/>
    <xf numFmtId="49" fontId="11" fillId="18" borderId="3" xfId="0" applyNumberFormat="1" applyFont="1" applyFill="1" applyBorder="1" applyAlignment="1">
      <alignment horizontal="left" vertical="center" wrapText="1"/>
    </xf>
    <xf numFmtId="0" fontId="19" fillId="3" borderId="38" xfId="0" applyFont="1" applyFill="1" applyBorder="1" applyAlignment="1"/>
    <xf numFmtId="0" fontId="0" fillId="0" borderId="38" xfId="0" applyFont="1" applyBorder="1" applyAlignment="1"/>
    <xf numFmtId="0" fontId="19" fillId="3" borderId="2" xfId="0" applyFont="1" applyFill="1" applyBorder="1" applyAlignment="1"/>
    <xf numFmtId="0" fontId="0" fillId="0" borderId="0" xfId="0" applyFont="1" applyAlignment="1"/>
    <xf numFmtId="49" fontId="10" fillId="15" borderId="3" xfId="0" applyNumberFormat="1" applyFont="1" applyFill="1" applyBorder="1" applyAlignment="1">
      <alignment vertical="center"/>
    </xf>
    <xf numFmtId="49" fontId="10" fillId="5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1" fillId="7" borderId="3" xfId="0" applyFont="1" applyFill="1" applyBorder="1" applyAlignment="1">
      <alignment horizontal="left" vertical="center" wrapText="1"/>
    </xf>
    <xf numFmtId="0" fontId="16" fillId="17" borderId="34" xfId="0" applyFont="1" applyFill="1" applyBorder="1" applyAlignment="1">
      <alignment horizontal="center" vertical="center"/>
    </xf>
    <xf numFmtId="0" fontId="5" fillId="0" borderId="35" xfId="0" applyFont="1" applyBorder="1"/>
    <xf numFmtId="49" fontId="10" fillId="4" borderId="3" xfId="0" applyNumberFormat="1" applyFont="1" applyFill="1" applyBorder="1" applyAlignment="1">
      <alignment horizontal="left" vertical="center" wrapText="1"/>
    </xf>
    <xf numFmtId="0" fontId="12" fillId="0" borderId="19" xfId="0" applyFont="1" applyBorder="1" applyAlignment="1" applyProtection="1"/>
    <xf numFmtId="0" fontId="0" fillId="0" borderId="4" xfId="0" applyFont="1" applyBorder="1" applyAlignment="1" applyProtection="1"/>
    <xf numFmtId="0" fontId="12" fillId="0" borderId="3" xfId="0" applyFont="1" applyBorder="1" applyAlignment="1">
      <alignment horizontal="left"/>
    </xf>
    <xf numFmtId="49" fontId="11" fillId="0" borderId="37" xfId="0" applyNumberFormat="1" applyFont="1" applyBorder="1" applyAlignment="1">
      <alignment horizontal="left" vertical="center"/>
    </xf>
    <xf numFmtId="49" fontId="11" fillId="7" borderId="3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8" fillId="20" borderId="3" xfId="0" applyNumberFormat="1" applyFont="1" applyFill="1" applyBorder="1" applyAlignment="1">
      <alignment horizontal="left" vertical="center"/>
    </xf>
    <xf numFmtId="0" fontId="20" fillId="16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16" borderId="34" xfId="0" applyFont="1" applyFill="1" applyBorder="1" applyAlignment="1">
      <alignment horizontal="left" wrapText="1"/>
    </xf>
    <xf numFmtId="0" fontId="5" fillId="0" borderId="38" xfId="0" applyFont="1" applyBorder="1"/>
    <xf numFmtId="0" fontId="10" fillId="17" borderId="34" xfId="0" applyFont="1" applyFill="1" applyBorder="1" applyAlignment="1">
      <alignment horizontal="left" wrapText="1"/>
    </xf>
    <xf numFmtId="0" fontId="21" fillId="16" borderId="34" xfId="0" applyFont="1" applyFill="1" applyBorder="1" applyAlignment="1">
      <alignment horizontal="left" wrapText="1"/>
    </xf>
    <xf numFmtId="49" fontId="36" fillId="7" borderId="2" xfId="0" applyNumberFormat="1" applyFont="1" applyFill="1" applyBorder="1" applyAlignment="1">
      <alignment vertical="center"/>
    </xf>
    <xf numFmtId="49" fontId="6" fillId="22" borderId="0" xfId="0" applyNumberFormat="1" applyFont="1" applyFill="1" applyAlignment="1"/>
  </cellXfs>
  <cellStyles count="1">
    <cellStyle name="Normální" xfId="0" builtinId="0"/>
  </cellStyles>
  <dxfs count="6"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99"/>
  </sheetPr>
  <dimension ref="A1:G1000"/>
  <sheetViews>
    <sheetView workbookViewId="0">
      <selection activeCell="A2" sqref="A2"/>
    </sheetView>
  </sheetViews>
  <sheetFormatPr defaultColWidth="14.42578125" defaultRowHeight="15" customHeight="1" x14ac:dyDescent="0.25"/>
  <cols>
    <col min="1" max="1" width="15.85546875" customWidth="1"/>
    <col min="2" max="2" width="24.140625" customWidth="1"/>
    <col min="3" max="3" width="24.7109375" customWidth="1"/>
    <col min="4" max="4" width="22.42578125" customWidth="1"/>
    <col min="5" max="5" width="25.42578125" customWidth="1"/>
    <col min="6" max="26" width="8.7109375" customWidth="1"/>
  </cols>
  <sheetData>
    <row r="1" spans="1:5" ht="23.25" x14ac:dyDescent="0.35">
      <c r="A1" s="1" t="s">
        <v>0</v>
      </c>
      <c r="C1" s="154"/>
      <c r="D1" s="154"/>
    </row>
    <row r="2" spans="1:5" ht="31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3" t="s">
        <v>6</v>
      </c>
      <c r="B3" s="3" t="s">
        <v>7</v>
      </c>
      <c r="C3" s="3">
        <f t="shared" ref="C3:E3" si="0">SUM(C4,C18)</f>
        <v>0</v>
      </c>
      <c r="D3" s="3">
        <f t="shared" si="0"/>
        <v>0</v>
      </c>
      <c r="E3" s="3">
        <f t="shared" si="0"/>
        <v>0</v>
      </c>
    </row>
    <row r="4" spans="1:5" x14ac:dyDescent="0.25">
      <c r="A4" s="4" t="s">
        <v>8</v>
      </c>
      <c r="B4" s="4" t="s">
        <v>9</v>
      </c>
      <c r="C4" s="4">
        <f t="shared" ref="C4:E4" si="1">SUM(C5:C17)</f>
        <v>0</v>
      </c>
      <c r="D4" s="4">
        <f t="shared" si="1"/>
        <v>0</v>
      </c>
      <c r="E4" s="4">
        <f t="shared" si="1"/>
        <v>0</v>
      </c>
    </row>
    <row r="5" spans="1:5" x14ac:dyDescent="0.25">
      <c r="A5" s="5" t="s">
        <v>10</v>
      </c>
      <c r="B5" s="5" t="s">
        <v>11</v>
      </c>
      <c r="C5" s="6">
        <f t="shared" ref="C5:C17" si="2">SUM(D5:E5)</f>
        <v>0</v>
      </c>
      <c r="D5" s="6">
        <f>+'2. Rozpočet věcný'!P15+'2. Rozpočet věcný'!S15</f>
        <v>0</v>
      </c>
      <c r="E5" s="6">
        <f>+'2. Rozpočet věcný'!Q15</f>
        <v>0</v>
      </c>
    </row>
    <row r="6" spans="1:5" x14ac:dyDescent="0.25">
      <c r="A6" s="5" t="s">
        <v>12</v>
      </c>
      <c r="B6" s="5" t="s">
        <v>13</v>
      </c>
      <c r="C6" s="6">
        <f t="shared" si="2"/>
        <v>0</v>
      </c>
      <c r="D6" s="6">
        <f>+'2. Rozpočet věcný'!P16+'2. Rozpočet věcný'!S16</f>
        <v>0</v>
      </c>
      <c r="E6" s="6">
        <f>+'2. Rozpočet věcný'!Q16</f>
        <v>0</v>
      </c>
    </row>
    <row r="7" spans="1:5" x14ac:dyDescent="0.25">
      <c r="A7" s="5" t="s">
        <v>14</v>
      </c>
      <c r="B7" s="5" t="s">
        <v>15</v>
      </c>
      <c r="C7" s="6">
        <f t="shared" si="2"/>
        <v>0</v>
      </c>
      <c r="D7" s="6">
        <f>+'2. Rozpočet věcný'!P17+'2. Rozpočet věcný'!S17</f>
        <v>0</v>
      </c>
      <c r="E7" s="6">
        <f>+'2. Rozpočet věcný'!Q17</f>
        <v>0</v>
      </c>
    </row>
    <row r="8" spans="1:5" x14ac:dyDescent="0.25">
      <c r="A8" s="5" t="s">
        <v>16</v>
      </c>
      <c r="B8" s="5" t="s">
        <v>17</v>
      </c>
      <c r="C8" s="6">
        <f t="shared" si="2"/>
        <v>0</v>
      </c>
      <c r="D8" s="6">
        <f>+'2. Rozpočet věcný'!P18+'2. Rozpočet věcný'!S18</f>
        <v>0</v>
      </c>
      <c r="E8" s="6">
        <f>+'2. Rozpočet věcný'!Q18</f>
        <v>0</v>
      </c>
    </row>
    <row r="9" spans="1:5" x14ac:dyDescent="0.25">
      <c r="A9" s="5" t="s">
        <v>18</v>
      </c>
      <c r="B9" s="5" t="s">
        <v>19</v>
      </c>
      <c r="C9" s="6">
        <f t="shared" si="2"/>
        <v>0</v>
      </c>
      <c r="D9" s="6">
        <f>+'2. Rozpočet věcný'!P19+'2. Rozpočet věcný'!S19</f>
        <v>0</v>
      </c>
      <c r="E9" s="6">
        <f>+'2. Rozpočet věcný'!Q19</f>
        <v>0</v>
      </c>
    </row>
    <row r="10" spans="1:5" x14ac:dyDescent="0.25">
      <c r="A10" s="5" t="s">
        <v>20</v>
      </c>
      <c r="B10" s="5" t="s">
        <v>21</v>
      </c>
      <c r="C10" s="6">
        <f t="shared" si="2"/>
        <v>0</v>
      </c>
      <c r="D10" s="6">
        <f>+'2. Rozpočet věcný'!P20+'2. Rozpočet věcný'!S20</f>
        <v>0</v>
      </c>
      <c r="E10" s="6">
        <f>+'2. Rozpočet věcný'!Q20</f>
        <v>0</v>
      </c>
    </row>
    <row r="11" spans="1:5" x14ac:dyDescent="0.25">
      <c r="A11" s="5" t="s">
        <v>22</v>
      </c>
      <c r="B11" s="5" t="s">
        <v>23</v>
      </c>
      <c r="C11" s="6">
        <f t="shared" si="2"/>
        <v>0</v>
      </c>
      <c r="D11" s="6">
        <f>+'2. Rozpočet věcný'!P21+'2. Rozpočet věcný'!S21</f>
        <v>0</v>
      </c>
      <c r="E11" s="6">
        <f>+'2. Rozpočet věcný'!Q21</f>
        <v>0</v>
      </c>
    </row>
    <row r="12" spans="1:5" x14ac:dyDescent="0.25">
      <c r="A12" s="5" t="s">
        <v>24</v>
      </c>
      <c r="B12" s="5" t="s">
        <v>25</v>
      </c>
      <c r="C12" s="6">
        <f t="shared" si="2"/>
        <v>0</v>
      </c>
      <c r="D12" s="6">
        <f>+'2. Rozpočet věcný'!P22+'2. Rozpočet věcný'!S22</f>
        <v>0</v>
      </c>
      <c r="E12" s="6">
        <f>+'2. Rozpočet věcný'!Q22</f>
        <v>0</v>
      </c>
    </row>
    <row r="13" spans="1:5" x14ac:dyDescent="0.25">
      <c r="A13" s="5" t="s">
        <v>26</v>
      </c>
      <c r="B13" s="5" t="s">
        <v>27</v>
      </c>
      <c r="C13" s="6">
        <f t="shared" si="2"/>
        <v>0</v>
      </c>
      <c r="D13" s="6">
        <f>+'2. Rozpočet věcný'!P23+'2. Rozpočet věcný'!S23</f>
        <v>0</v>
      </c>
      <c r="E13" s="6">
        <f>+'2. Rozpočet věcný'!Q23</f>
        <v>0</v>
      </c>
    </row>
    <row r="14" spans="1:5" x14ac:dyDescent="0.25">
      <c r="A14" s="5" t="s">
        <v>28</v>
      </c>
      <c r="B14" s="5" t="s">
        <v>29</v>
      </c>
      <c r="C14" s="6">
        <f t="shared" si="2"/>
        <v>0</v>
      </c>
      <c r="D14" s="6">
        <f>+'2. Rozpočet věcný'!P24+'2. Rozpočet věcný'!S24</f>
        <v>0</v>
      </c>
      <c r="E14" s="6">
        <f>+'2. Rozpočet věcný'!Q24</f>
        <v>0</v>
      </c>
    </row>
    <row r="15" spans="1:5" x14ac:dyDescent="0.25">
      <c r="A15" s="5" t="s">
        <v>30</v>
      </c>
      <c r="B15" s="5" t="s">
        <v>31</v>
      </c>
      <c r="C15" s="6">
        <f t="shared" si="2"/>
        <v>0</v>
      </c>
      <c r="D15" s="6">
        <f>+'2. Rozpočet věcný'!P25+'2. Rozpočet věcný'!S25</f>
        <v>0</v>
      </c>
      <c r="E15" s="6">
        <f>+'2. Rozpočet věcný'!Q25</f>
        <v>0</v>
      </c>
    </row>
    <row r="16" spans="1:5" x14ac:dyDescent="0.25">
      <c r="A16" s="5" t="s">
        <v>32</v>
      </c>
      <c r="B16" s="5" t="s">
        <v>33</v>
      </c>
      <c r="C16" s="6">
        <f t="shared" si="2"/>
        <v>0</v>
      </c>
      <c r="D16" s="6">
        <f>+'2. Rozpočet věcný'!P26+'2. Rozpočet věcný'!S26</f>
        <v>0</v>
      </c>
      <c r="E16" s="6">
        <f>+'2. Rozpočet věcný'!Q26</f>
        <v>0</v>
      </c>
    </row>
    <row r="17" spans="1:5" x14ac:dyDescent="0.25">
      <c r="A17" s="5" t="s">
        <v>34</v>
      </c>
      <c r="B17" s="5" t="s">
        <v>35</v>
      </c>
      <c r="C17" s="6">
        <f t="shared" si="2"/>
        <v>0</v>
      </c>
      <c r="D17" s="6">
        <f>+'2. Rozpočet věcný'!P27+'2. Rozpočet věcný'!S27</f>
        <v>0</v>
      </c>
      <c r="E17" s="6">
        <f>+'2. Rozpočet věcný'!Q27</f>
        <v>0</v>
      </c>
    </row>
    <row r="18" spans="1:5" x14ac:dyDescent="0.25">
      <c r="A18" s="4" t="s">
        <v>36</v>
      </c>
      <c r="B18" s="4" t="s">
        <v>37</v>
      </c>
      <c r="C18" s="4">
        <f t="shared" ref="C18:E18" si="3">SUM(C19)</f>
        <v>0</v>
      </c>
      <c r="D18" s="4">
        <f t="shared" si="3"/>
        <v>0</v>
      </c>
      <c r="E18" s="4">
        <f t="shared" si="3"/>
        <v>0</v>
      </c>
    </row>
    <row r="19" spans="1:5" x14ac:dyDescent="0.25">
      <c r="A19" s="5" t="s">
        <v>38</v>
      </c>
      <c r="B19" s="5" t="s">
        <v>39</v>
      </c>
      <c r="C19" s="6">
        <f>SUM(D19:E19)</f>
        <v>0</v>
      </c>
      <c r="D19" s="6">
        <f>+'2. Rozpočet věcný'!P28+'2. Rozpočet věcný'!S28</f>
        <v>0</v>
      </c>
      <c r="E19" s="6">
        <f>+'2. Rozpočet věcný'!Q28</f>
        <v>0</v>
      </c>
    </row>
    <row r="20" spans="1:5" ht="15" customHeight="1" x14ac:dyDescent="0.25">
      <c r="B20" s="154"/>
      <c r="C20" s="154"/>
      <c r="D20" s="154"/>
      <c r="E20" s="156"/>
    </row>
    <row r="21" spans="1:5" ht="15.75" customHeight="1" x14ac:dyDescent="0.35">
      <c r="A21" s="7" t="s">
        <v>40</v>
      </c>
      <c r="B21" s="154"/>
      <c r="C21" s="154"/>
      <c r="D21" s="154"/>
      <c r="E21" s="155"/>
    </row>
    <row r="22" spans="1:5" ht="15.75" customHeight="1" x14ac:dyDescent="0.25">
      <c r="A22" s="3" t="s">
        <v>41</v>
      </c>
      <c r="B22" s="159" t="s">
        <v>42</v>
      </c>
      <c r="C22" s="160"/>
      <c r="D22" s="8">
        <f>SUM(D23:D25)</f>
        <v>0</v>
      </c>
      <c r="E22" s="157"/>
    </row>
    <row r="23" spans="1:5" ht="15.75" customHeight="1" x14ac:dyDescent="0.25">
      <c r="A23" s="9" t="s">
        <v>43</v>
      </c>
      <c r="B23" s="161" t="s">
        <v>44</v>
      </c>
      <c r="C23" s="160"/>
      <c r="D23" s="10">
        <f>'2. Rozpočet věcný'!D103</f>
        <v>0</v>
      </c>
      <c r="E23" s="157"/>
    </row>
    <row r="24" spans="1:5" ht="15.75" customHeight="1" x14ac:dyDescent="0.25">
      <c r="A24" s="9" t="s">
        <v>45</v>
      </c>
      <c r="B24" s="161" t="s">
        <v>46</v>
      </c>
      <c r="C24" s="160"/>
      <c r="D24" s="10">
        <f>'2. Rozpočet věcný'!D109</f>
        <v>0</v>
      </c>
      <c r="E24" s="157"/>
    </row>
    <row r="25" spans="1:5" ht="15.75" customHeight="1" x14ac:dyDescent="0.25">
      <c r="A25" s="9" t="s">
        <v>47</v>
      </c>
      <c r="B25" s="161" t="s">
        <v>48</v>
      </c>
      <c r="C25" s="160"/>
      <c r="D25" s="10">
        <f>'2. Rozpočet věcný'!D110</f>
        <v>0</v>
      </c>
      <c r="E25" s="157"/>
    </row>
    <row r="26" spans="1:5" ht="15.75" customHeight="1" x14ac:dyDescent="0.25">
      <c r="A26" s="3" t="s">
        <v>49</v>
      </c>
      <c r="B26" s="159" t="s">
        <v>50</v>
      </c>
      <c r="C26" s="160"/>
      <c r="D26" s="8">
        <f>SUM(D27:D32)</f>
        <v>0</v>
      </c>
      <c r="E26" s="157"/>
    </row>
    <row r="27" spans="1:5" ht="15.75" customHeight="1" x14ac:dyDescent="0.25">
      <c r="A27" s="9" t="s">
        <v>51</v>
      </c>
      <c r="B27" s="161" t="s">
        <v>52</v>
      </c>
      <c r="C27" s="160"/>
      <c r="D27" s="10">
        <f>'2. Rozpočet věcný'!D113</f>
        <v>0</v>
      </c>
      <c r="E27" s="157"/>
    </row>
    <row r="28" spans="1:5" ht="15.75" customHeight="1" x14ac:dyDescent="0.25">
      <c r="A28" s="9" t="s">
        <v>53</v>
      </c>
      <c r="B28" s="161" t="s">
        <v>54</v>
      </c>
      <c r="C28" s="160"/>
      <c r="D28" s="10">
        <f>'2. Rozpočet věcný'!D114</f>
        <v>0</v>
      </c>
      <c r="E28" s="157"/>
    </row>
    <row r="29" spans="1:5" ht="15.75" customHeight="1" x14ac:dyDescent="0.25">
      <c r="A29" s="9" t="s">
        <v>55</v>
      </c>
      <c r="B29" s="161" t="s">
        <v>56</v>
      </c>
      <c r="C29" s="160"/>
      <c r="D29" s="10">
        <f>'2. Rozpočet věcný'!D115</f>
        <v>0</v>
      </c>
      <c r="E29" s="157"/>
    </row>
    <row r="30" spans="1:5" ht="15.75" customHeight="1" x14ac:dyDescent="0.25">
      <c r="A30" s="9" t="s">
        <v>57</v>
      </c>
      <c r="B30" s="161" t="s">
        <v>58</v>
      </c>
      <c r="C30" s="160"/>
      <c r="D30" s="10">
        <f>'2. Rozpočet věcný'!D116</f>
        <v>0</v>
      </c>
      <c r="E30" s="157"/>
    </row>
    <row r="31" spans="1:5" ht="15.75" customHeight="1" x14ac:dyDescent="0.25">
      <c r="A31" s="9" t="s">
        <v>59</v>
      </c>
      <c r="B31" s="161" t="s">
        <v>60</v>
      </c>
      <c r="C31" s="160"/>
      <c r="D31" s="10">
        <f>'2. Rozpočet věcný'!D119</f>
        <v>0</v>
      </c>
      <c r="E31" s="157"/>
    </row>
    <row r="32" spans="1:5" ht="15.75" customHeight="1" x14ac:dyDescent="0.25">
      <c r="A32" s="9" t="s">
        <v>61</v>
      </c>
      <c r="B32" s="161" t="s">
        <v>62</v>
      </c>
      <c r="C32" s="160"/>
      <c r="D32" s="10">
        <f>'2. Rozpočet věcný'!D124</f>
        <v>0</v>
      </c>
      <c r="E32" s="157"/>
    </row>
    <row r="33" spans="1:7" ht="15.75" customHeight="1" x14ac:dyDescent="0.25">
      <c r="A33" s="3" t="s">
        <v>63</v>
      </c>
      <c r="B33" s="159" t="s">
        <v>64</v>
      </c>
      <c r="C33" s="160"/>
      <c r="D33" s="8">
        <f>SUM(D34:D37)</f>
        <v>0</v>
      </c>
      <c r="E33" s="157"/>
    </row>
    <row r="34" spans="1:7" ht="15.75" customHeight="1" x14ac:dyDescent="0.25">
      <c r="A34" s="9" t="s">
        <v>65</v>
      </c>
      <c r="B34" s="161" t="s">
        <v>66</v>
      </c>
      <c r="C34" s="160"/>
      <c r="D34" s="10">
        <f>'2. Rozpočet věcný'!D127</f>
        <v>0</v>
      </c>
      <c r="E34" s="157"/>
    </row>
    <row r="35" spans="1:7" ht="15.75" customHeight="1" x14ac:dyDescent="0.25">
      <c r="A35" s="9" t="s">
        <v>67</v>
      </c>
      <c r="B35" s="161" t="s">
        <v>68</v>
      </c>
      <c r="C35" s="160"/>
      <c r="D35" s="10">
        <f>'2. Rozpočet věcný'!D128</f>
        <v>0</v>
      </c>
      <c r="E35" s="157"/>
      <c r="G35" s="155"/>
    </row>
    <row r="36" spans="1:7" ht="15.75" customHeight="1" x14ac:dyDescent="0.25">
      <c r="A36" s="9" t="s">
        <v>69</v>
      </c>
      <c r="B36" s="161" t="s">
        <v>70</v>
      </c>
      <c r="C36" s="160"/>
      <c r="D36" s="10">
        <f>'2. Rozpočet věcný'!D132</f>
        <v>0</v>
      </c>
      <c r="E36" s="157"/>
      <c r="G36" s="155"/>
    </row>
    <row r="37" spans="1:7" ht="15.75" customHeight="1" x14ac:dyDescent="0.25">
      <c r="A37" s="9" t="s">
        <v>71</v>
      </c>
      <c r="B37" s="161" t="s">
        <v>72</v>
      </c>
      <c r="C37" s="160"/>
      <c r="D37" s="10">
        <f>'2. Rozpočet věcný'!D133</f>
        <v>0</v>
      </c>
      <c r="E37" s="157"/>
      <c r="G37" s="155"/>
    </row>
    <row r="38" spans="1:7" ht="15.75" customHeight="1" x14ac:dyDescent="0.25">
      <c r="A38" s="158"/>
      <c r="B38" s="158"/>
      <c r="C38" s="158"/>
      <c r="D38" s="158"/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JTJYi2qa78JptvPz3VmX671mrbXBGdp4Fn6+EvywZRuU11OpKMxM9biu1H17JWWkmkwCvVtaITAenUO04H1Tow==" saltValue="IcI3Y0oNvbr53htSfrjCJQ==" spinCount="100000" sheet="1" objects="1" scenarios="1"/>
  <mergeCells count="16">
    <mergeCell ref="B27:C27"/>
    <mergeCell ref="B28:C28"/>
    <mergeCell ref="B36:C36"/>
    <mergeCell ref="B37:C37"/>
    <mergeCell ref="B29:C29"/>
    <mergeCell ref="B30:C30"/>
    <mergeCell ref="B31:C31"/>
    <mergeCell ref="B32:C32"/>
    <mergeCell ref="B33:C33"/>
    <mergeCell ref="B34:C34"/>
    <mergeCell ref="B35:C35"/>
    <mergeCell ref="B22:C22"/>
    <mergeCell ref="B23:C23"/>
    <mergeCell ref="B24:C24"/>
    <mergeCell ref="B25:C25"/>
    <mergeCell ref="B26:C26"/>
  </mergeCell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</sheetPr>
  <dimension ref="A1:Z999"/>
  <sheetViews>
    <sheetView tabSelected="1" zoomScale="85" zoomScaleNormal="85" workbookViewId="0">
      <selection activeCell="C4" sqref="C4:G4"/>
    </sheetView>
  </sheetViews>
  <sheetFormatPr defaultColWidth="14.42578125" defaultRowHeight="15" customHeight="1" x14ac:dyDescent="0.25"/>
  <cols>
    <col min="1" max="1" width="6" customWidth="1"/>
    <col min="2" max="2" width="28.5703125" customWidth="1"/>
    <col min="3" max="3" width="35.85546875" customWidth="1"/>
    <col min="4" max="4" width="10.85546875" customWidth="1"/>
    <col min="5" max="10" width="12.7109375" customWidth="1"/>
    <col min="11" max="11" width="74.28515625" customWidth="1"/>
    <col min="12" max="12" width="16.7109375" customWidth="1"/>
    <col min="13" max="13" width="9.140625" customWidth="1"/>
    <col min="14" max="14" width="4.140625" hidden="1" customWidth="1"/>
    <col min="15" max="15" width="5.140625" hidden="1" customWidth="1"/>
    <col min="16" max="16" width="6.28515625" hidden="1" customWidth="1"/>
    <col min="17" max="17" width="4.140625" hidden="1" customWidth="1"/>
    <col min="18" max="18" width="5.140625" hidden="1" customWidth="1"/>
    <col min="19" max="19" width="8.140625" hidden="1" customWidth="1"/>
    <col min="20" max="26" width="9.140625" customWidth="1"/>
  </cols>
  <sheetData>
    <row r="1" spans="1:26" ht="26.25" customHeight="1" x14ac:dyDescent="0.3">
      <c r="A1" s="248" t="s">
        <v>73</v>
      </c>
      <c r="B1" s="226"/>
      <c r="C1" s="226"/>
      <c r="D1" s="101"/>
      <c r="E1" s="101"/>
      <c r="F1" s="101"/>
      <c r="G1" s="101"/>
      <c r="H1" s="101"/>
      <c r="I1" s="101"/>
      <c r="J1" s="101"/>
      <c r="K1" s="108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9" customHeight="1" x14ac:dyDescent="0.25">
      <c r="A2" s="100"/>
      <c r="B2" s="125"/>
      <c r="C2" s="126"/>
      <c r="D2" s="101"/>
      <c r="E2" s="101"/>
      <c r="F2" s="101"/>
      <c r="G2" s="101"/>
      <c r="H2" s="101"/>
      <c r="I2" s="101"/>
      <c r="J2" s="101"/>
      <c r="K2" s="10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" customHeight="1" x14ac:dyDescent="0.25">
      <c r="A3" s="104"/>
      <c r="B3" s="13" t="s">
        <v>75</v>
      </c>
      <c r="C3" s="162" t="s">
        <v>76</v>
      </c>
      <c r="D3" s="163"/>
      <c r="E3" s="163"/>
      <c r="F3" s="163"/>
      <c r="G3" s="164"/>
      <c r="H3" s="101"/>
      <c r="I3" s="101"/>
      <c r="J3" s="101"/>
      <c r="K3" s="121"/>
      <c r="L3" s="7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" customHeight="1" x14ac:dyDescent="0.25">
      <c r="A4" s="104"/>
      <c r="B4" s="14" t="s">
        <v>74</v>
      </c>
      <c r="C4" s="165"/>
      <c r="D4" s="166"/>
      <c r="E4" s="166"/>
      <c r="F4" s="166"/>
      <c r="G4" s="167"/>
      <c r="H4" s="101"/>
      <c r="I4" s="101"/>
      <c r="J4" s="101"/>
      <c r="K4" s="108"/>
      <c r="L4" s="7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 x14ac:dyDescent="0.25">
      <c r="A5" s="100"/>
      <c r="B5" s="14" t="s">
        <v>77</v>
      </c>
      <c r="C5" s="168" t="s">
        <v>78</v>
      </c>
      <c r="D5" s="166"/>
      <c r="E5" s="166"/>
      <c r="F5" s="166"/>
      <c r="G5" s="167"/>
      <c r="H5" s="101"/>
      <c r="I5" s="101"/>
      <c r="J5" s="101"/>
      <c r="K5" s="108"/>
      <c r="L5" s="7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24"/>
      <c r="B6" s="14" t="s">
        <v>79</v>
      </c>
      <c r="C6" s="169"/>
      <c r="D6" s="166"/>
      <c r="E6" s="166"/>
      <c r="F6" s="166"/>
      <c r="G6" s="167"/>
      <c r="H6" s="101"/>
      <c r="I6" s="101"/>
      <c r="J6" s="101"/>
      <c r="K6" s="108"/>
      <c r="L6" s="78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124"/>
      <c r="B7" s="14" t="s">
        <v>80</v>
      </c>
      <c r="C7" s="170"/>
      <c r="D7" s="166"/>
      <c r="E7" s="166"/>
      <c r="F7" s="166"/>
      <c r="G7" s="167"/>
      <c r="H7" s="101"/>
      <c r="I7" s="101"/>
      <c r="J7" s="101"/>
      <c r="K7" s="108"/>
      <c r="L7" s="7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00"/>
      <c r="B8" s="14" t="s">
        <v>81</v>
      </c>
      <c r="C8" s="171" t="s">
        <v>78</v>
      </c>
      <c r="D8" s="166"/>
      <c r="E8" s="166"/>
      <c r="F8" s="166"/>
      <c r="G8" s="167"/>
      <c r="H8" s="101"/>
      <c r="I8" s="101"/>
      <c r="J8" s="101"/>
      <c r="K8" s="108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00"/>
      <c r="B9" s="15" t="s">
        <v>82</v>
      </c>
      <c r="C9" s="82"/>
      <c r="D9" s="174" t="s">
        <v>83</v>
      </c>
      <c r="E9" s="175"/>
      <c r="F9" s="172"/>
      <c r="G9" s="173"/>
      <c r="H9" s="136" t="s">
        <v>308</v>
      </c>
      <c r="I9" s="101"/>
      <c r="J9" s="101"/>
      <c r="K9" s="10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35" customFormat="1" ht="25.5" customHeight="1" x14ac:dyDescent="0.25">
      <c r="A10" s="127"/>
      <c r="B10" s="128"/>
      <c r="C10" s="129" t="s">
        <v>84</v>
      </c>
      <c r="D10" s="130"/>
      <c r="E10" s="130"/>
      <c r="F10" s="131" t="s">
        <v>85</v>
      </c>
      <c r="G10" s="130"/>
      <c r="H10" s="130"/>
      <c r="I10" s="132"/>
      <c r="J10" s="132"/>
      <c r="K10" s="133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18" x14ac:dyDescent="0.25">
      <c r="A11" s="247" t="s">
        <v>311</v>
      </c>
      <c r="B11" s="229"/>
      <c r="C11" s="122"/>
      <c r="D11" s="122"/>
      <c r="E11" s="122"/>
      <c r="F11" s="122"/>
      <c r="G11" s="122"/>
      <c r="H11" s="122"/>
      <c r="I11" s="122"/>
      <c r="J11" s="122"/>
      <c r="K11" s="123"/>
      <c r="L11" s="16"/>
      <c r="M11" s="16"/>
      <c r="N11" s="16"/>
      <c r="O11" s="16"/>
      <c r="P11" s="16"/>
      <c r="Q11" s="16"/>
      <c r="R11" s="16"/>
      <c r="S11" s="16"/>
      <c r="T11" s="11"/>
      <c r="U11" s="11"/>
      <c r="V11" s="11"/>
      <c r="W11" s="11"/>
      <c r="X11" s="11"/>
      <c r="Y11" s="11"/>
      <c r="Z11" s="11"/>
    </row>
    <row r="12" spans="1:26" x14ac:dyDescent="0.25">
      <c r="A12" s="176"/>
      <c r="B12" s="177"/>
      <c r="C12" s="177"/>
      <c r="D12" s="178"/>
      <c r="E12" s="101"/>
      <c r="F12" s="101"/>
      <c r="G12" s="101"/>
      <c r="H12" s="101"/>
      <c r="I12" s="101"/>
      <c r="J12" s="101"/>
      <c r="K12" s="109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51.75" customHeight="1" x14ac:dyDescent="0.25">
      <c r="A13" s="139" t="s">
        <v>86</v>
      </c>
      <c r="B13" s="179" t="s">
        <v>87</v>
      </c>
      <c r="C13" s="180"/>
      <c r="D13" s="17" t="s">
        <v>88</v>
      </c>
      <c r="E13" s="18" t="s">
        <v>89</v>
      </c>
      <c r="F13" s="18" t="s">
        <v>90</v>
      </c>
      <c r="G13" s="18" t="s">
        <v>91</v>
      </c>
      <c r="H13" s="18" t="s">
        <v>92</v>
      </c>
      <c r="I13" s="18" t="s">
        <v>93</v>
      </c>
      <c r="J13" s="18" t="s">
        <v>94</v>
      </c>
      <c r="K13" s="19" t="s">
        <v>95</v>
      </c>
      <c r="L13" s="11"/>
      <c r="M13" s="11"/>
      <c r="N13" s="11"/>
      <c r="O13" s="20" t="s">
        <v>96</v>
      </c>
      <c r="P13" s="21" t="s">
        <v>97</v>
      </c>
      <c r="Q13" s="22" t="s">
        <v>98</v>
      </c>
      <c r="R13" s="20" t="s">
        <v>96</v>
      </c>
      <c r="S13" s="23" t="s">
        <v>99</v>
      </c>
      <c r="T13" s="11"/>
      <c r="U13" s="11"/>
      <c r="V13" s="11"/>
      <c r="W13" s="24"/>
      <c r="X13" s="11"/>
      <c r="Y13" s="11"/>
      <c r="Z13" s="11"/>
    </row>
    <row r="14" spans="1:26" x14ac:dyDescent="0.25">
      <c r="A14" s="141" t="s">
        <v>309</v>
      </c>
      <c r="B14" s="186" t="s">
        <v>310</v>
      </c>
      <c r="C14" s="187"/>
      <c r="D14" s="138">
        <f t="shared" ref="D14:J14" si="0">SUM(D15:D29)</f>
        <v>0</v>
      </c>
      <c r="E14" s="150">
        <f t="shared" si="0"/>
        <v>0</v>
      </c>
      <c r="F14" s="150">
        <f t="shared" si="0"/>
        <v>0</v>
      </c>
      <c r="G14" s="150">
        <f t="shared" si="0"/>
        <v>0</v>
      </c>
      <c r="H14" s="150">
        <f t="shared" si="0"/>
        <v>0</v>
      </c>
      <c r="I14" s="150">
        <f t="shared" si="0"/>
        <v>0</v>
      </c>
      <c r="J14" s="150">
        <f t="shared" si="0"/>
        <v>0</v>
      </c>
      <c r="K14" s="11"/>
      <c r="L14" s="11"/>
      <c r="M14" s="11"/>
      <c r="N14" s="25"/>
      <c r="O14" s="26"/>
      <c r="P14" s="27"/>
      <c r="Q14" s="28"/>
      <c r="R14" s="26"/>
      <c r="S14" s="28"/>
      <c r="T14" s="11"/>
      <c r="U14" s="11"/>
      <c r="V14" s="11"/>
      <c r="W14" s="11"/>
      <c r="X14" s="11"/>
      <c r="Y14" s="11"/>
      <c r="Z14" s="11"/>
    </row>
    <row r="15" spans="1:26" x14ac:dyDescent="0.25">
      <c r="A15" s="140" t="s">
        <v>100</v>
      </c>
      <c r="B15" s="181"/>
      <c r="C15" s="182"/>
      <c r="D15" s="30">
        <f t="shared" ref="D15:D29" si="1">SUM(E15:J15)</f>
        <v>0</v>
      </c>
      <c r="E15" s="85"/>
      <c r="F15" s="142"/>
      <c r="G15" s="85"/>
      <c r="H15" s="142"/>
      <c r="I15" s="85"/>
      <c r="J15" s="142"/>
      <c r="K15" s="81"/>
      <c r="L15" s="11"/>
      <c r="M15" s="11"/>
      <c r="N15" s="25">
        <v>518</v>
      </c>
      <c r="O15" s="26">
        <v>501</v>
      </c>
      <c r="P15" s="27">
        <f t="shared" ref="P15:P18" si="2">SUMIFS($E$15:$E$29,$N$15:$N$29,$O15)+SUMIFS($E$33:$E$38,$N$33:$N$38,$O15)+SUMIFS($E$41:$E$56,$N$41:$N$56,$O15)+SUMIFS($E$59:$E$66,$N$59:$N$66,$O15)+SUMIFS($E$69:$E$73,$N$69:$N$73,$O15)+SUMIFS($E$76:$E$81,$N$76:$N$81,$O15)</f>
        <v>0</v>
      </c>
      <c r="Q15" s="28">
        <f t="shared" ref="Q15:Q18" si="3">SUMIFS($F$15:$F$29,$N$15:$N$29,$O15)+SUMIFS($F$33:$F$38,$N$33:$N$38,$O15)+SUMIFS($F$41:$F$56,$N$41:$N$56,$O15)+SUMIFS($F$59:$F$66,$N$59:$N$66,$O15)+SUMIFS($F$69:$F$73,$N$69:$N$73,$O15)+SUMIFS($F$76:$F$81,$N$76:$N$81,$O15)</f>
        <v>0</v>
      </c>
      <c r="R15" s="26">
        <v>501</v>
      </c>
      <c r="S15" s="28">
        <f t="shared" ref="S15:S28" si="4">SUMIFS($D$84:$D$96,$N$84:$N$96,R15)</f>
        <v>0</v>
      </c>
      <c r="T15" s="11"/>
      <c r="U15" s="11"/>
      <c r="V15" s="11"/>
      <c r="W15" s="11"/>
      <c r="X15" s="11"/>
      <c r="Y15" s="11"/>
      <c r="Z15" s="11"/>
    </row>
    <row r="16" spans="1:26" x14ac:dyDescent="0.25">
      <c r="A16" s="29" t="s">
        <v>101</v>
      </c>
      <c r="B16" s="183"/>
      <c r="C16" s="184"/>
      <c r="D16" s="30">
        <f t="shared" si="1"/>
        <v>0</v>
      </c>
      <c r="E16" s="85"/>
      <c r="F16" s="142"/>
      <c r="G16" s="85"/>
      <c r="H16" s="142"/>
      <c r="I16" s="85"/>
      <c r="J16" s="142"/>
      <c r="K16" s="81"/>
      <c r="L16" s="11"/>
      <c r="M16" s="11"/>
      <c r="N16" s="25">
        <v>518</v>
      </c>
      <c r="O16" s="26">
        <v>502</v>
      </c>
      <c r="P16" s="27">
        <f t="shared" si="2"/>
        <v>0</v>
      </c>
      <c r="Q16" s="28">
        <f t="shared" si="3"/>
        <v>0</v>
      </c>
      <c r="R16" s="26">
        <v>502</v>
      </c>
      <c r="S16" s="28">
        <f t="shared" si="4"/>
        <v>0</v>
      </c>
      <c r="T16" s="11"/>
      <c r="U16" s="11"/>
      <c r="V16" s="11"/>
      <c r="W16" s="11"/>
      <c r="X16" s="11"/>
      <c r="Y16" s="11"/>
      <c r="Z16" s="11"/>
    </row>
    <row r="17" spans="1:26" x14ac:dyDescent="0.25">
      <c r="A17" s="29" t="s">
        <v>102</v>
      </c>
      <c r="B17" s="183"/>
      <c r="C17" s="184"/>
      <c r="D17" s="30">
        <f t="shared" si="1"/>
        <v>0</v>
      </c>
      <c r="E17" s="85"/>
      <c r="F17" s="142"/>
      <c r="G17" s="85"/>
      <c r="H17" s="142"/>
      <c r="I17" s="85"/>
      <c r="J17" s="142"/>
      <c r="K17" s="81"/>
      <c r="L17" s="11"/>
      <c r="M17" s="11"/>
      <c r="N17" s="25">
        <v>518</v>
      </c>
      <c r="O17" s="26">
        <v>504</v>
      </c>
      <c r="P17" s="27">
        <f t="shared" si="2"/>
        <v>0</v>
      </c>
      <c r="Q17" s="28">
        <f t="shared" si="3"/>
        <v>0</v>
      </c>
      <c r="R17" s="26">
        <v>504</v>
      </c>
      <c r="S17" s="28">
        <f t="shared" si="4"/>
        <v>0</v>
      </c>
      <c r="T17" s="11"/>
      <c r="U17" s="11"/>
      <c r="V17" s="11"/>
      <c r="W17" s="11"/>
      <c r="X17" s="11"/>
      <c r="Y17" s="11"/>
      <c r="Z17" s="11"/>
    </row>
    <row r="18" spans="1:26" x14ac:dyDescent="0.25">
      <c r="A18" s="29" t="s">
        <v>103</v>
      </c>
      <c r="B18" s="183"/>
      <c r="C18" s="184"/>
      <c r="D18" s="30">
        <f t="shared" si="1"/>
        <v>0</v>
      </c>
      <c r="E18" s="85"/>
      <c r="F18" s="142"/>
      <c r="G18" s="85"/>
      <c r="H18" s="142"/>
      <c r="I18" s="85"/>
      <c r="J18" s="142"/>
      <c r="K18" s="81"/>
      <c r="L18" s="11"/>
      <c r="M18" s="11"/>
      <c r="N18" s="25">
        <v>518</v>
      </c>
      <c r="O18" s="26">
        <v>511</v>
      </c>
      <c r="P18" s="27">
        <f t="shared" si="2"/>
        <v>0</v>
      </c>
      <c r="Q18" s="28">
        <f t="shared" si="3"/>
        <v>0</v>
      </c>
      <c r="R18" s="26">
        <v>511</v>
      </c>
      <c r="S18" s="28">
        <f t="shared" si="4"/>
        <v>0</v>
      </c>
      <c r="T18" s="11"/>
      <c r="U18" s="11"/>
      <c r="V18" s="11"/>
      <c r="W18" s="11"/>
      <c r="X18" s="11"/>
      <c r="Y18" s="11"/>
      <c r="Z18" s="11"/>
    </row>
    <row r="19" spans="1:26" x14ac:dyDescent="0.25">
      <c r="A19" s="31" t="s">
        <v>104</v>
      </c>
      <c r="B19" s="185"/>
      <c r="C19" s="184"/>
      <c r="D19" s="30">
        <f t="shared" si="1"/>
        <v>0</v>
      </c>
      <c r="E19" s="85"/>
      <c r="F19" s="142"/>
      <c r="G19" s="85"/>
      <c r="H19" s="142"/>
      <c r="I19" s="85"/>
      <c r="J19" s="142"/>
      <c r="K19" s="81"/>
      <c r="L19" s="11"/>
      <c r="M19" s="11"/>
      <c r="N19" s="25">
        <v>518</v>
      </c>
      <c r="O19" s="32">
        <v>512</v>
      </c>
      <c r="P19" s="33">
        <f t="shared" ref="P19:Q19" si="5">+G52</f>
        <v>0</v>
      </c>
      <c r="Q19" s="34">
        <f t="shared" si="5"/>
        <v>0</v>
      </c>
      <c r="R19" s="32">
        <v>512</v>
      </c>
      <c r="S19" s="28">
        <f t="shared" si="4"/>
        <v>0</v>
      </c>
      <c r="T19" s="11"/>
      <c r="U19" s="11"/>
      <c r="V19" s="11"/>
      <c r="W19" s="11"/>
      <c r="X19" s="11"/>
      <c r="Y19" s="11"/>
      <c r="Z19" s="11"/>
    </row>
    <row r="20" spans="1:26" ht="15.75" customHeight="1" x14ac:dyDescent="0.25">
      <c r="A20" s="29" t="s">
        <v>105</v>
      </c>
      <c r="B20" s="183"/>
      <c r="C20" s="184"/>
      <c r="D20" s="30">
        <f t="shared" si="1"/>
        <v>0</v>
      </c>
      <c r="E20" s="85"/>
      <c r="F20" s="142"/>
      <c r="G20" s="85"/>
      <c r="H20" s="142"/>
      <c r="I20" s="85"/>
      <c r="J20" s="142"/>
      <c r="K20" s="81"/>
      <c r="L20" s="11"/>
      <c r="M20" s="11"/>
      <c r="N20" s="25">
        <v>518</v>
      </c>
      <c r="O20" s="26">
        <v>513</v>
      </c>
      <c r="P20" s="27">
        <f t="shared" ref="P20:P21" si="6">SUMIFS($E$15:$E$29,$N$15:$N$29,$O20)+SUMIFS($E$33:$E$38,$N$33:$N$38,$O20)+SUMIFS($E$41:$E$56,$N$41:$N$56,$O20)+SUMIFS($E$59:$E$66,$N$59:$N$66,$O20)+SUMIFS($E$69:$E$73,$N$69:$N$73,$O20)+SUMIFS($E$76:$E$81,$N$76:$N$81,$O20)</f>
        <v>0</v>
      </c>
      <c r="Q20" s="28">
        <f t="shared" ref="Q20:Q21" si="7">SUMIFS($F$15:$F$29,$N$15:$N$29,$O20)+SUMIFS($F$33:$F$38,$N$33:$N$38,$O20)+SUMIFS($F$41:$F$56,$N$41:$N$56,$O20)+SUMIFS($F$59:$F$66,$N$59:$N$66,$O20)+SUMIFS($F$69:$F$73,$N$69:$N$73,$O20)+SUMIFS($F$76:$F$81,$N$76:$N$81,$O20)</f>
        <v>0</v>
      </c>
      <c r="R20" s="26">
        <v>513</v>
      </c>
      <c r="S20" s="28">
        <f t="shared" si="4"/>
        <v>0</v>
      </c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9" t="s">
        <v>106</v>
      </c>
      <c r="B21" s="183"/>
      <c r="C21" s="184"/>
      <c r="D21" s="30">
        <f t="shared" si="1"/>
        <v>0</v>
      </c>
      <c r="E21" s="85"/>
      <c r="F21" s="142"/>
      <c r="G21" s="85"/>
      <c r="H21" s="142"/>
      <c r="I21" s="85"/>
      <c r="J21" s="142"/>
      <c r="K21" s="81"/>
      <c r="L21" s="11"/>
      <c r="M21" s="11"/>
      <c r="N21" s="25">
        <v>518</v>
      </c>
      <c r="O21" s="26">
        <v>518</v>
      </c>
      <c r="P21" s="27">
        <f t="shared" si="6"/>
        <v>0</v>
      </c>
      <c r="Q21" s="28">
        <f t="shared" si="7"/>
        <v>0</v>
      </c>
      <c r="R21" s="26">
        <v>518</v>
      </c>
      <c r="S21" s="28">
        <f t="shared" si="4"/>
        <v>0</v>
      </c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9" t="s">
        <v>107</v>
      </c>
      <c r="B22" s="183"/>
      <c r="C22" s="184"/>
      <c r="D22" s="30">
        <f t="shared" si="1"/>
        <v>0</v>
      </c>
      <c r="E22" s="85"/>
      <c r="F22" s="142"/>
      <c r="G22" s="85"/>
      <c r="H22" s="142"/>
      <c r="I22" s="85"/>
      <c r="J22" s="142"/>
      <c r="K22" s="81"/>
      <c r="L22" s="11"/>
      <c r="M22" s="11"/>
      <c r="N22" s="25">
        <v>518</v>
      </c>
      <c r="O22" s="32">
        <v>521</v>
      </c>
      <c r="P22" s="33">
        <f t="shared" ref="P22:Q22" si="8">+G$14+G$31+G$75-G52</f>
        <v>0</v>
      </c>
      <c r="Q22" s="34">
        <f t="shared" si="8"/>
        <v>0</v>
      </c>
      <c r="R22" s="32">
        <v>521</v>
      </c>
      <c r="S22" s="28">
        <f t="shared" si="4"/>
        <v>0</v>
      </c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9" t="s">
        <v>108</v>
      </c>
      <c r="B23" s="183"/>
      <c r="C23" s="184"/>
      <c r="D23" s="30">
        <f t="shared" si="1"/>
        <v>0</v>
      </c>
      <c r="E23" s="85"/>
      <c r="F23" s="142"/>
      <c r="G23" s="85"/>
      <c r="H23" s="142"/>
      <c r="I23" s="85"/>
      <c r="J23" s="142"/>
      <c r="K23" s="81"/>
      <c r="L23" s="11"/>
      <c r="M23" s="11"/>
      <c r="N23" s="25">
        <v>518</v>
      </c>
      <c r="O23" s="32">
        <v>524</v>
      </c>
      <c r="P23" s="33">
        <f t="shared" ref="P23:Q23" si="9">+I14+I31+I75</f>
        <v>0</v>
      </c>
      <c r="Q23" s="34">
        <f t="shared" si="9"/>
        <v>0</v>
      </c>
      <c r="R23" s="26">
        <v>524</v>
      </c>
      <c r="S23" s="28">
        <f t="shared" si="4"/>
        <v>0</v>
      </c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9" t="s">
        <v>109</v>
      </c>
      <c r="B24" s="183"/>
      <c r="C24" s="184"/>
      <c r="D24" s="30">
        <f t="shared" si="1"/>
        <v>0</v>
      </c>
      <c r="E24" s="85"/>
      <c r="F24" s="142"/>
      <c r="G24" s="85"/>
      <c r="H24" s="142"/>
      <c r="I24" s="85"/>
      <c r="J24" s="142"/>
      <c r="K24" s="81"/>
      <c r="L24" s="11"/>
      <c r="M24" s="11"/>
      <c r="N24" s="25">
        <v>518</v>
      </c>
      <c r="O24" s="26">
        <v>525</v>
      </c>
      <c r="P24" s="27">
        <f t="shared" ref="P24:P28" si="10">SUMIFS($E$15:$E$29,$N$15:$N$29,$O24)+SUMIFS($E$33:$E$38,$N$33:$N$38,$O24)+SUMIFS($E$41:$E$56,$N$41:$N$56,$O24)+SUMIFS($E$59:$E$66,$N$59:$N$66,$O24)+SUMIFS($E$69:$E$73,$N$69:$N$73,$O24)+SUMIFS($E$76:$E$81,$N$76:$N$81,$O24)</f>
        <v>0</v>
      </c>
      <c r="Q24" s="28">
        <f t="shared" ref="Q24:Q28" si="11">SUMIFS($F$15:$F$29,$N$15:$N$29,$O24)+SUMIFS($F$33:$F$38,$N$33:$N$38,$O24)+SUMIFS($F$41:$F$56,$N$41:$N$56,$O24)+SUMIFS($F$59:$F$66,$N$59:$N$66,$O24)+SUMIFS($F$69:$F$73,$N$69:$N$73,$O24)+SUMIFS($F$76:$F$81,$N$76:$N$81,$O24)</f>
        <v>0</v>
      </c>
      <c r="R24" s="26">
        <v>525</v>
      </c>
      <c r="S24" s="28">
        <f t="shared" si="4"/>
        <v>0</v>
      </c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9" t="s">
        <v>110</v>
      </c>
      <c r="B25" s="183"/>
      <c r="C25" s="184"/>
      <c r="D25" s="30">
        <f t="shared" si="1"/>
        <v>0</v>
      </c>
      <c r="E25" s="85"/>
      <c r="F25" s="142"/>
      <c r="G25" s="85"/>
      <c r="H25" s="142"/>
      <c r="I25" s="85"/>
      <c r="J25" s="142"/>
      <c r="K25" s="81"/>
      <c r="L25" s="11"/>
      <c r="M25" s="11"/>
      <c r="N25" s="25">
        <v>518</v>
      </c>
      <c r="O25" s="26">
        <v>527</v>
      </c>
      <c r="P25" s="27">
        <f t="shared" si="10"/>
        <v>0</v>
      </c>
      <c r="Q25" s="28">
        <f t="shared" si="11"/>
        <v>0</v>
      </c>
      <c r="R25" s="26">
        <v>527</v>
      </c>
      <c r="S25" s="28">
        <f t="shared" si="4"/>
        <v>0</v>
      </c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35" t="s">
        <v>111</v>
      </c>
      <c r="B26" s="183"/>
      <c r="C26" s="184"/>
      <c r="D26" s="30">
        <f t="shared" si="1"/>
        <v>0</v>
      </c>
      <c r="E26" s="85"/>
      <c r="F26" s="142"/>
      <c r="G26" s="85"/>
      <c r="H26" s="142"/>
      <c r="I26" s="85"/>
      <c r="J26" s="142"/>
      <c r="K26" s="81"/>
      <c r="L26" s="11"/>
      <c r="M26" s="11"/>
      <c r="N26" s="25">
        <v>518</v>
      </c>
      <c r="O26" s="26">
        <v>528</v>
      </c>
      <c r="P26" s="27">
        <f t="shared" si="10"/>
        <v>0</v>
      </c>
      <c r="Q26" s="28">
        <f t="shared" si="11"/>
        <v>0</v>
      </c>
      <c r="R26" s="26">
        <v>528</v>
      </c>
      <c r="S26" s="28">
        <f t="shared" si="4"/>
        <v>0</v>
      </c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9" t="s">
        <v>112</v>
      </c>
      <c r="B27" s="183"/>
      <c r="C27" s="184"/>
      <c r="D27" s="30">
        <f t="shared" si="1"/>
        <v>0</v>
      </c>
      <c r="E27" s="85"/>
      <c r="F27" s="142"/>
      <c r="G27" s="85"/>
      <c r="H27" s="142"/>
      <c r="I27" s="85"/>
      <c r="J27" s="142"/>
      <c r="K27" s="81"/>
      <c r="L27" s="11"/>
      <c r="M27" s="11"/>
      <c r="N27" s="25">
        <v>518</v>
      </c>
      <c r="O27" s="26">
        <v>549</v>
      </c>
      <c r="P27" s="27">
        <f t="shared" si="10"/>
        <v>0</v>
      </c>
      <c r="Q27" s="28">
        <f t="shared" si="11"/>
        <v>0</v>
      </c>
      <c r="R27" s="26">
        <v>54</v>
      </c>
      <c r="S27" s="28">
        <f t="shared" si="4"/>
        <v>0</v>
      </c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9" t="s">
        <v>113</v>
      </c>
      <c r="B28" s="183"/>
      <c r="C28" s="184"/>
      <c r="D28" s="30">
        <f t="shared" si="1"/>
        <v>0</v>
      </c>
      <c r="E28" s="85"/>
      <c r="F28" s="142"/>
      <c r="G28" s="85"/>
      <c r="H28" s="142"/>
      <c r="I28" s="85"/>
      <c r="J28" s="142"/>
      <c r="K28" s="81"/>
      <c r="L28" s="11"/>
      <c r="M28" s="11"/>
      <c r="N28" s="25">
        <v>518</v>
      </c>
      <c r="O28" s="36">
        <v>569</v>
      </c>
      <c r="P28" s="37">
        <f t="shared" si="10"/>
        <v>0</v>
      </c>
      <c r="Q28" s="38">
        <f t="shared" si="11"/>
        <v>0</v>
      </c>
      <c r="R28" s="36">
        <v>56</v>
      </c>
      <c r="S28" s="38">
        <f t="shared" si="4"/>
        <v>0</v>
      </c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9" t="s">
        <v>114</v>
      </c>
      <c r="B29" s="188"/>
      <c r="C29" s="184"/>
      <c r="D29" s="30">
        <f t="shared" si="1"/>
        <v>0</v>
      </c>
      <c r="E29" s="85"/>
      <c r="F29" s="142"/>
      <c r="G29" s="85"/>
      <c r="H29" s="142"/>
      <c r="I29" s="85"/>
      <c r="J29" s="142"/>
      <c r="K29" s="81"/>
      <c r="L29" s="11"/>
      <c r="M29" s="11"/>
      <c r="N29" s="25">
        <v>518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1.25" customHeight="1" x14ac:dyDescent="0.25">
      <c r="A30" s="100"/>
      <c r="B30" s="189"/>
      <c r="C30" s="190"/>
      <c r="D30" s="99"/>
      <c r="E30" s="96"/>
      <c r="F30" s="96"/>
      <c r="G30" s="96"/>
      <c r="H30" s="96"/>
      <c r="I30" s="96"/>
      <c r="J30" s="96"/>
      <c r="K30" s="107"/>
      <c r="L30" s="11"/>
      <c r="M30" s="11"/>
      <c r="N30" s="25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35.25" customHeight="1" x14ac:dyDescent="0.25">
      <c r="A31" s="40" t="s">
        <v>115</v>
      </c>
      <c r="B31" s="191" t="s">
        <v>116</v>
      </c>
      <c r="C31" s="160"/>
      <c r="D31" s="41">
        <f t="shared" ref="D31:J31" si="12">SUM(D32,D40,D58,D68)</f>
        <v>0</v>
      </c>
      <c r="E31" s="41">
        <f t="shared" si="12"/>
        <v>0</v>
      </c>
      <c r="F31" s="41">
        <f t="shared" si="12"/>
        <v>0</v>
      </c>
      <c r="G31" s="41">
        <f t="shared" si="12"/>
        <v>0</v>
      </c>
      <c r="H31" s="41">
        <f t="shared" si="12"/>
        <v>0</v>
      </c>
      <c r="I31" s="41">
        <f t="shared" si="12"/>
        <v>0</v>
      </c>
      <c r="J31" s="41">
        <f t="shared" si="12"/>
        <v>0</v>
      </c>
      <c r="K31" s="108"/>
      <c r="L31" s="11"/>
      <c r="M31" s="11"/>
      <c r="N31" s="25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42" t="s">
        <v>117</v>
      </c>
      <c r="B32" s="192" t="s">
        <v>118</v>
      </c>
      <c r="C32" s="193"/>
      <c r="D32" s="43">
        <f t="shared" ref="D32:J32" si="13">SUM(D33:D38)</f>
        <v>0</v>
      </c>
      <c r="E32" s="151">
        <f t="shared" si="13"/>
        <v>0</v>
      </c>
      <c r="F32" s="151">
        <f t="shared" si="13"/>
        <v>0</v>
      </c>
      <c r="G32" s="151">
        <f t="shared" si="13"/>
        <v>0</v>
      </c>
      <c r="H32" s="151">
        <f t="shared" si="13"/>
        <v>0</v>
      </c>
      <c r="I32" s="151">
        <f t="shared" si="13"/>
        <v>0</v>
      </c>
      <c r="J32" s="151">
        <f t="shared" si="13"/>
        <v>0</v>
      </c>
      <c r="K32" s="112"/>
      <c r="L32" s="11"/>
      <c r="M32" s="11"/>
      <c r="N32" s="25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9" t="s">
        <v>119</v>
      </c>
      <c r="B33" s="194" t="s">
        <v>120</v>
      </c>
      <c r="C33" s="160"/>
      <c r="D33" s="30">
        <f t="shared" ref="D33:D38" si="14">SUM(E33:J33)</f>
        <v>0</v>
      </c>
      <c r="E33" s="148"/>
      <c r="F33" s="149"/>
      <c r="G33" s="148"/>
      <c r="H33" s="149"/>
      <c r="I33" s="148"/>
      <c r="J33" s="149"/>
      <c r="K33" s="81"/>
      <c r="L33" s="11"/>
      <c r="M33" s="11"/>
      <c r="N33" s="25">
        <v>518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9" t="s">
        <v>121</v>
      </c>
      <c r="B34" s="195" t="s">
        <v>122</v>
      </c>
      <c r="C34" s="160"/>
      <c r="D34" s="30">
        <f t="shared" si="14"/>
        <v>0</v>
      </c>
      <c r="E34" s="148"/>
      <c r="F34" s="149"/>
      <c r="G34" s="148"/>
      <c r="H34" s="149"/>
      <c r="I34" s="148"/>
      <c r="J34" s="149"/>
      <c r="K34" s="81"/>
      <c r="L34" s="11"/>
      <c r="M34" s="11"/>
      <c r="N34" s="25">
        <v>518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9" t="s">
        <v>123</v>
      </c>
      <c r="B35" s="196" t="s">
        <v>124</v>
      </c>
      <c r="C35" s="160"/>
      <c r="D35" s="30">
        <f t="shared" si="14"/>
        <v>0</v>
      </c>
      <c r="E35" s="148"/>
      <c r="F35" s="149"/>
      <c r="G35" s="148"/>
      <c r="H35" s="149"/>
      <c r="I35" s="148"/>
      <c r="J35" s="149"/>
      <c r="K35" s="81"/>
      <c r="L35" s="11"/>
      <c r="M35" s="11"/>
      <c r="N35" s="25">
        <v>518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9" t="s">
        <v>125</v>
      </c>
      <c r="B36" s="194" t="s">
        <v>126</v>
      </c>
      <c r="C36" s="160"/>
      <c r="D36" s="30">
        <f t="shared" si="14"/>
        <v>0</v>
      </c>
      <c r="E36" s="148"/>
      <c r="F36" s="149"/>
      <c r="G36" s="148"/>
      <c r="H36" s="149"/>
      <c r="I36" s="148"/>
      <c r="J36" s="149"/>
      <c r="K36" s="81"/>
      <c r="L36" s="11"/>
      <c r="M36" s="11"/>
      <c r="N36" s="25">
        <v>518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9" t="s">
        <v>127</v>
      </c>
      <c r="B37" s="194" t="s">
        <v>128</v>
      </c>
      <c r="C37" s="160"/>
      <c r="D37" s="30">
        <f t="shared" si="14"/>
        <v>0</v>
      </c>
      <c r="E37" s="148"/>
      <c r="F37" s="149"/>
      <c r="G37" s="148"/>
      <c r="H37" s="149"/>
      <c r="I37" s="148"/>
      <c r="J37" s="149"/>
      <c r="K37" s="81"/>
      <c r="L37" s="79"/>
      <c r="M37" s="79"/>
      <c r="N37" s="25">
        <v>518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31" t="s">
        <v>129</v>
      </c>
      <c r="B38" s="196" t="s">
        <v>130</v>
      </c>
      <c r="C38" s="160"/>
      <c r="D38" s="30">
        <f t="shared" si="14"/>
        <v>0</v>
      </c>
      <c r="E38" s="148"/>
      <c r="F38" s="149"/>
      <c r="G38" s="148"/>
      <c r="H38" s="149"/>
      <c r="I38" s="148"/>
      <c r="J38" s="149"/>
      <c r="K38" s="83"/>
      <c r="L38" s="78"/>
      <c r="M38" s="78"/>
      <c r="N38" s="44">
        <v>518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102"/>
      <c r="B39" s="103"/>
      <c r="C39" s="103"/>
      <c r="D39" s="45"/>
      <c r="E39" s="46"/>
      <c r="F39" s="46"/>
      <c r="G39" s="46"/>
      <c r="H39" s="46"/>
      <c r="I39" s="46"/>
      <c r="J39" s="46"/>
      <c r="K39" s="107"/>
      <c r="L39" s="79"/>
      <c r="M39" s="79"/>
      <c r="N39" s="25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47" t="s">
        <v>131</v>
      </c>
      <c r="B40" s="197" t="s">
        <v>132</v>
      </c>
      <c r="C40" s="160"/>
      <c r="D40" s="48">
        <f t="shared" ref="D40:J40" si="15">SUM(D41:D56)</f>
        <v>0</v>
      </c>
      <c r="E40" s="152">
        <f t="shared" si="15"/>
        <v>0</v>
      </c>
      <c r="F40" s="152">
        <f t="shared" si="15"/>
        <v>0</v>
      </c>
      <c r="G40" s="152">
        <f t="shared" si="15"/>
        <v>0</v>
      </c>
      <c r="H40" s="152">
        <f t="shared" si="15"/>
        <v>0</v>
      </c>
      <c r="I40" s="152">
        <f t="shared" si="15"/>
        <v>0</v>
      </c>
      <c r="J40" s="152">
        <f t="shared" si="15"/>
        <v>0</v>
      </c>
      <c r="K40" s="109"/>
      <c r="L40" s="11"/>
      <c r="M40" s="11"/>
      <c r="N40" s="25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9" t="s">
        <v>133</v>
      </c>
      <c r="B41" s="196" t="s">
        <v>134</v>
      </c>
      <c r="C41" s="160"/>
      <c r="D41" s="30">
        <f t="shared" ref="D41:D56" si="16">SUM(E41:J41)</f>
        <v>0</v>
      </c>
      <c r="E41" s="85"/>
      <c r="F41" s="142"/>
      <c r="G41" s="143"/>
      <c r="H41" s="143"/>
      <c r="I41" s="143"/>
      <c r="J41" s="143"/>
      <c r="K41" s="9"/>
      <c r="L41" s="11"/>
      <c r="M41" s="11"/>
      <c r="N41" s="25">
        <v>518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9" t="s">
        <v>135</v>
      </c>
      <c r="B42" s="194" t="s">
        <v>136</v>
      </c>
      <c r="C42" s="160"/>
      <c r="D42" s="30">
        <f t="shared" si="16"/>
        <v>0</v>
      </c>
      <c r="E42" s="85"/>
      <c r="F42" s="142"/>
      <c r="G42" s="143"/>
      <c r="H42" s="143"/>
      <c r="I42" s="143"/>
      <c r="J42" s="143"/>
      <c r="K42" s="9"/>
      <c r="L42" s="11"/>
      <c r="M42" s="11"/>
      <c r="N42" s="25">
        <v>518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9" t="s">
        <v>137</v>
      </c>
      <c r="B43" s="198" t="s">
        <v>138</v>
      </c>
      <c r="C43" s="160"/>
      <c r="D43" s="30">
        <f t="shared" si="16"/>
        <v>0</v>
      </c>
      <c r="E43" s="85"/>
      <c r="F43" s="142"/>
      <c r="G43" s="143"/>
      <c r="H43" s="143"/>
      <c r="I43" s="143"/>
      <c r="J43" s="143"/>
      <c r="K43" s="9"/>
      <c r="L43" s="11"/>
      <c r="M43" s="11"/>
      <c r="N43" s="25">
        <v>518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31" t="s">
        <v>139</v>
      </c>
      <c r="B44" s="196" t="s">
        <v>140</v>
      </c>
      <c r="C44" s="160"/>
      <c r="D44" s="30">
        <f t="shared" si="16"/>
        <v>0</v>
      </c>
      <c r="E44" s="144"/>
      <c r="F44" s="145"/>
      <c r="G44" s="143"/>
      <c r="H44" s="143"/>
      <c r="I44" s="143"/>
      <c r="J44" s="143"/>
      <c r="K44" s="5"/>
      <c r="L44" s="78"/>
      <c r="M44" s="78"/>
      <c r="N44" s="44">
        <v>518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9" t="s">
        <v>141</v>
      </c>
      <c r="B45" s="194" t="s">
        <v>142</v>
      </c>
      <c r="C45" s="160"/>
      <c r="D45" s="30">
        <f t="shared" si="16"/>
        <v>0</v>
      </c>
      <c r="E45" s="85"/>
      <c r="F45" s="142"/>
      <c r="G45" s="143"/>
      <c r="H45" s="143"/>
      <c r="I45" s="143"/>
      <c r="J45" s="143"/>
      <c r="K45" s="9"/>
      <c r="L45" s="79"/>
      <c r="M45" s="79"/>
      <c r="N45" s="25">
        <v>502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9" t="s">
        <v>143</v>
      </c>
      <c r="B46" s="196" t="s">
        <v>144</v>
      </c>
      <c r="C46" s="160"/>
      <c r="D46" s="30">
        <f t="shared" si="16"/>
        <v>0</v>
      </c>
      <c r="E46" s="85"/>
      <c r="F46" s="142"/>
      <c r="G46" s="143"/>
      <c r="H46" s="143"/>
      <c r="I46" s="143"/>
      <c r="J46" s="143"/>
      <c r="K46" s="9"/>
      <c r="L46" s="11"/>
      <c r="M46" s="11"/>
      <c r="N46" s="25">
        <v>501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9" t="s">
        <v>145</v>
      </c>
      <c r="B47" s="196" t="s">
        <v>146</v>
      </c>
      <c r="C47" s="160"/>
      <c r="D47" s="30">
        <f t="shared" si="16"/>
        <v>0</v>
      </c>
      <c r="E47" s="85"/>
      <c r="F47" s="142"/>
      <c r="G47" s="143"/>
      <c r="H47" s="143"/>
      <c r="I47" s="143"/>
      <c r="J47" s="143"/>
      <c r="K47" s="81"/>
      <c r="L47" s="11"/>
      <c r="M47" s="11"/>
      <c r="N47" s="25">
        <v>501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9" t="s">
        <v>147</v>
      </c>
      <c r="B48" s="196" t="s">
        <v>148</v>
      </c>
      <c r="C48" s="160"/>
      <c r="D48" s="30">
        <f t="shared" si="16"/>
        <v>0</v>
      </c>
      <c r="E48" s="85"/>
      <c r="F48" s="142"/>
      <c r="G48" s="143"/>
      <c r="H48" s="143"/>
      <c r="I48" s="143"/>
      <c r="J48" s="143"/>
      <c r="K48" s="81"/>
      <c r="L48" s="79"/>
      <c r="M48" s="79"/>
      <c r="N48" s="25">
        <v>518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31" t="s">
        <v>149</v>
      </c>
      <c r="B49" s="196" t="s">
        <v>150</v>
      </c>
      <c r="C49" s="160"/>
      <c r="D49" s="30">
        <f t="shared" si="16"/>
        <v>0</v>
      </c>
      <c r="E49" s="144"/>
      <c r="F49" s="145"/>
      <c r="G49" s="143"/>
      <c r="H49" s="143"/>
      <c r="I49" s="143"/>
      <c r="J49" s="143"/>
      <c r="K49" s="83"/>
      <c r="L49" s="78"/>
      <c r="M49" s="78"/>
      <c r="N49" s="44">
        <v>518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31" t="s">
        <v>151</v>
      </c>
      <c r="B50" s="196" t="s">
        <v>152</v>
      </c>
      <c r="C50" s="160"/>
      <c r="D50" s="30">
        <f t="shared" si="16"/>
        <v>0</v>
      </c>
      <c r="E50" s="144"/>
      <c r="F50" s="145"/>
      <c r="G50" s="143"/>
      <c r="H50" s="143"/>
      <c r="I50" s="143"/>
      <c r="J50" s="143"/>
      <c r="K50" s="83"/>
      <c r="L50" s="78"/>
      <c r="M50" s="78"/>
      <c r="N50" s="44">
        <v>518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31" t="s">
        <v>153</v>
      </c>
      <c r="B51" s="199" t="s">
        <v>154</v>
      </c>
      <c r="C51" s="160"/>
      <c r="D51" s="30">
        <f t="shared" si="16"/>
        <v>0</v>
      </c>
      <c r="E51" s="85"/>
      <c r="F51" s="142"/>
      <c r="G51" s="143"/>
      <c r="H51" s="143"/>
      <c r="I51" s="143"/>
      <c r="J51" s="143"/>
      <c r="K51" s="83"/>
      <c r="L51" s="78"/>
      <c r="M51" s="78"/>
      <c r="N51" s="25">
        <v>518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31" t="s">
        <v>155</v>
      </c>
      <c r="B52" s="196" t="s">
        <v>156</v>
      </c>
      <c r="C52" s="160"/>
      <c r="D52" s="30">
        <f t="shared" si="16"/>
        <v>0</v>
      </c>
      <c r="E52" s="143"/>
      <c r="F52" s="143"/>
      <c r="G52" s="85"/>
      <c r="H52" s="142"/>
      <c r="I52" s="143"/>
      <c r="J52" s="143"/>
      <c r="K52" s="81"/>
      <c r="L52" s="79"/>
      <c r="M52" s="79"/>
      <c r="N52" s="25">
        <v>512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31" t="s">
        <v>157</v>
      </c>
      <c r="B53" s="196" t="s">
        <v>158</v>
      </c>
      <c r="C53" s="160"/>
      <c r="D53" s="30">
        <f t="shared" si="16"/>
        <v>0</v>
      </c>
      <c r="E53" s="85"/>
      <c r="F53" s="142"/>
      <c r="G53" s="85"/>
      <c r="H53" s="142"/>
      <c r="I53" s="85"/>
      <c r="J53" s="142"/>
      <c r="K53" s="81"/>
      <c r="L53" s="79"/>
      <c r="M53" s="79"/>
      <c r="N53" s="25">
        <v>518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31" t="s">
        <v>159</v>
      </c>
      <c r="B54" s="196" t="s">
        <v>160</v>
      </c>
      <c r="C54" s="160"/>
      <c r="D54" s="30">
        <f t="shared" si="16"/>
        <v>0</v>
      </c>
      <c r="E54" s="85"/>
      <c r="F54" s="142"/>
      <c r="G54" s="85"/>
      <c r="H54" s="142"/>
      <c r="I54" s="85"/>
      <c r="J54" s="142"/>
      <c r="K54" s="81"/>
      <c r="L54" s="79"/>
      <c r="M54" s="79"/>
      <c r="N54" s="25">
        <v>518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31" t="s">
        <v>161</v>
      </c>
      <c r="B55" s="196" t="s">
        <v>162</v>
      </c>
      <c r="C55" s="160"/>
      <c r="D55" s="30">
        <f t="shared" si="16"/>
        <v>0</v>
      </c>
      <c r="E55" s="85"/>
      <c r="F55" s="142"/>
      <c r="G55" s="143"/>
      <c r="H55" s="143"/>
      <c r="I55" s="143"/>
      <c r="J55" s="143"/>
      <c r="K55" s="81"/>
      <c r="L55" s="79"/>
      <c r="M55" s="79"/>
      <c r="N55" s="25">
        <v>518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31" t="s">
        <v>163</v>
      </c>
      <c r="B56" s="196" t="s">
        <v>164</v>
      </c>
      <c r="C56" s="160"/>
      <c r="D56" s="30">
        <f t="shared" si="16"/>
        <v>0</v>
      </c>
      <c r="E56" s="144"/>
      <c r="F56" s="145"/>
      <c r="G56" s="144"/>
      <c r="H56" s="145"/>
      <c r="I56" s="144"/>
      <c r="J56" s="145"/>
      <c r="K56" s="83"/>
      <c r="L56" s="78"/>
      <c r="M56" s="78"/>
      <c r="N56" s="25">
        <v>518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" customHeight="1" x14ac:dyDescent="0.25">
      <c r="A57" s="100"/>
      <c r="B57" s="202"/>
      <c r="C57" s="190"/>
      <c r="D57" s="99"/>
      <c r="E57" s="96"/>
      <c r="F57" s="96"/>
      <c r="G57" s="96"/>
      <c r="H57" s="96"/>
      <c r="I57" s="96"/>
      <c r="J57" s="96"/>
      <c r="K57" s="107"/>
      <c r="L57" s="79"/>
      <c r="M57" s="79"/>
      <c r="N57" s="25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47" t="s">
        <v>165</v>
      </c>
      <c r="B58" s="197" t="s">
        <v>166</v>
      </c>
      <c r="C58" s="160"/>
      <c r="D58" s="48">
        <f t="shared" ref="D58:J58" si="17">SUM(D59:D66)</f>
        <v>0</v>
      </c>
      <c r="E58" s="152">
        <f t="shared" si="17"/>
        <v>0</v>
      </c>
      <c r="F58" s="152">
        <f t="shared" si="17"/>
        <v>0</v>
      </c>
      <c r="G58" s="152">
        <f t="shared" si="17"/>
        <v>0</v>
      </c>
      <c r="H58" s="152">
        <f t="shared" si="17"/>
        <v>0</v>
      </c>
      <c r="I58" s="152">
        <f t="shared" si="17"/>
        <v>0</v>
      </c>
      <c r="J58" s="152">
        <f t="shared" si="17"/>
        <v>0</v>
      </c>
      <c r="K58" s="109"/>
      <c r="L58" s="79"/>
      <c r="M58" s="79"/>
      <c r="N58" s="25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9" t="s">
        <v>167</v>
      </c>
      <c r="B59" s="194" t="s">
        <v>168</v>
      </c>
      <c r="C59" s="160"/>
      <c r="D59" s="30">
        <f t="shared" ref="D59:D66" si="18">SUM(E59:J59)</f>
        <v>0</v>
      </c>
      <c r="E59" s="85"/>
      <c r="F59" s="142"/>
      <c r="G59" s="143"/>
      <c r="H59" s="143"/>
      <c r="I59" s="143"/>
      <c r="J59" s="143"/>
      <c r="K59" s="81"/>
      <c r="L59" s="11"/>
      <c r="M59" s="11"/>
      <c r="N59" s="25">
        <v>518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9" t="s">
        <v>169</v>
      </c>
      <c r="B60" s="194" t="s">
        <v>170</v>
      </c>
      <c r="C60" s="160"/>
      <c r="D60" s="30">
        <f t="shared" si="18"/>
        <v>0</v>
      </c>
      <c r="E60" s="85"/>
      <c r="F60" s="142"/>
      <c r="G60" s="143"/>
      <c r="H60" s="143"/>
      <c r="I60" s="143"/>
      <c r="J60" s="143"/>
      <c r="K60" s="81"/>
      <c r="L60" s="11"/>
      <c r="M60" s="11"/>
      <c r="N60" s="25">
        <v>518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9" t="s">
        <v>171</v>
      </c>
      <c r="B61" s="194" t="s">
        <v>172</v>
      </c>
      <c r="C61" s="160"/>
      <c r="D61" s="30">
        <f t="shared" si="18"/>
        <v>0</v>
      </c>
      <c r="E61" s="85"/>
      <c r="F61" s="142"/>
      <c r="G61" s="85"/>
      <c r="H61" s="142"/>
      <c r="I61" s="85"/>
      <c r="J61" s="142"/>
      <c r="K61" s="81"/>
      <c r="L61" s="11"/>
      <c r="M61" s="11"/>
      <c r="N61" s="25">
        <v>518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9" t="s">
        <v>173</v>
      </c>
      <c r="B62" s="194" t="s">
        <v>174</v>
      </c>
      <c r="C62" s="160"/>
      <c r="D62" s="30">
        <f t="shared" si="18"/>
        <v>0</v>
      </c>
      <c r="E62" s="85"/>
      <c r="F62" s="142"/>
      <c r="G62" s="85"/>
      <c r="H62" s="142"/>
      <c r="I62" s="85"/>
      <c r="J62" s="142"/>
      <c r="K62" s="81"/>
      <c r="L62" s="11"/>
      <c r="M62" s="11"/>
      <c r="N62" s="25">
        <v>518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9" t="s">
        <v>175</v>
      </c>
      <c r="B63" s="194" t="s">
        <v>176</v>
      </c>
      <c r="C63" s="160"/>
      <c r="D63" s="30">
        <f t="shared" si="18"/>
        <v>0</v>
      </c>
      <c r="E63" s="85"/>
      <c r="F63" s="142"/>
      <c r="G63" s="85"/>
      <c r="H63" s="142"/>
      <c r="I63" s="85"/>
      <c r="J63" s="142"/>
      <c r="K63" s="81"/>
      <c r="L63" s="11"/>
      <c r="M63" s="11"/>
      <c r="N63" s="25">
        <v>518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9" t="s">
        <v>177</v>
      </c>
      <c r="B64" s="203" t="s">
        <v>178</v>
      </c>
      <c r="C64" s="160"/>
      <c r="D64" s="30">
        <f t="shared" si="18"/>
        <v>0</v>
      </c>
      <c r="E64" s="85"/>
      <c r="F64" s="142"/>
      <c r="G64" s="85"/>
      <c r="H64" s="142"/>
      <c r="I64" s="85"/>
      <c r="J64" s="142"/>
      <c r="K64" s="81"/>
      <c r="L64" s="11"/>
      <c r="M64" s="11"/>
      <c r="N64" s="25">
        <v>518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3.5" customHeight="1" x14ac:dyDescent="0.25">
      <c r="A65" s="29" t="s">
        <v>179</v>
      </c>
      <c r="B65" s="204" t="s">
        <v>180</v>
      </c>
      <c r="C65" s="160"/>
      <c r="D65" s="30">
        <f t="shared" si="18"/>
        <v>0</v>
      </c>
      <c r="E65" s="85"/>
      <c r="F65" s="142"/>
      <c r="G65" s="85"/>
      <c r="H65" s="142"/>
      <c r="I65" s="85"/>
      <c r="J65" s="142"/>
      <c r="K65" s="81"/>
      <c r="L65" s="11"/>
      <c r="M65" s="11"/>
      <c r="N65" s="25">
        <v>518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9" t="s">
        <v>181</v>
      </c>
      <c r="B66" s="204" t="s">
        <v>182</v>
      </c>
      <c r="C66" s="160"/>
      <c r="D66" s="30">
        <f t="shared" si="18"/>
        <v>0</v>
      </c>
      <c r="E66" s="85"/>
      <c r="F66" s="142"/>
      <c r="G66" s="85"/>
      <c r="H66" s="142"/>
      <c r="I66" s="85"/>
      <c r="J66" s="142"/>
      <c r="K66" s="81"/>
      <c r="L66" s="11"/>
      <c r="M66" s="11"/>
      <c r="N66" s="25">
        <v>518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100"/>
      <c r="B67" s="205"/>
      <c r="C67" s="190"/>
      <c r="D67" s="99"/>
      <c r="E67" s="96"/>
      <c r="F67" s="96"/>
      <c r="G67" s="96"/>
      <c r="H67" s="96"/>
      <c r="I67" s="96"/>
      <c r="J67" s="96"/>
      <c r="K67" s="107"/>
      <c r="L67" s="11"/>
      <c r="M67" s="11"/>
      <c r="N67" s="2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47" t="s">
        <v>183</v>
      </c>
      <c r="B68" s="206" t="s">
        <v>184</v>
      </c>
      <c r="C68" s="160"/>
      <c r="D68" s="48">
        <f t="shared" ref="D68:J68" si="19">SUM(D69:D74)</f>
        <v>0</v>
      </c>
      <c r="E68" s="152">
        <f t="shared" si="19"/>
        <v>0</v>
      </c>
      <c r="F68" s="152">
        <f t="shared" si="19"/>
        <v>0</v>
      </c>
      <c r="G68" s="152">
        <f t="shared" si="19"/>
        <v>0</v>
      </c>
      <c r="H68" s="152">
        <f t="shared" si="19"/>
        <v>0</v>
      </c>
      <c r="I68" s="152">
        <f t="shared" si="19"/>
        <v>0</v>
      </c>
      <c r="J68" s="152">
        <f t="shared" si="19"/>
        <v>0</v>
      </c>
      <c r="K68" s="109"/>
      <c r="L68" s="11"/>
      <c r="M68" s="11"/>
      <c r="N68" s="25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49" t="s">
        <v>185</v>
      </c>
      <c r="B69" s="207" t="s">
        <v>186</v>
      </c>
      <c r="C69" s="160"/>
      <c r="D69" s="30">
        <f t="shared" ref="D69:D73" si="20">SUM(E69:J69)</f>
        <v>0</v>
      </c>
      <c r="E69" s="85"/>
      <c r="F69" s="142"/>
      <c r="G69" s="85"/>
      <c r="H69" s="142"/>
      <c r="I69" s="85"/>
      <c r="J69" s="142"/>
      <c r="K69" s="81"/>
      <c r="L69" s="11"/>
      <c r="M69" s="11"/>
      <c r="N69" s="25">
        <v>518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49" t="s">
        <v>187</v>
      </c>
      <c r="B70" s="218" t="s">
        <v>188</v>
      </c>
      <c r="C70" s="160"/>
      <c r="D70" s="30">
        <f t="shared" si="20"/>
        <v>0</v>
      </c>
      <c r="E70" s="85"/>
      <c r="F70" s="142"/>
      <c r="G70" s="85"/>
      <c r="H70" s="142"/>
      <c r="I70" s="85"/>
      <c r="J70" s="142"/>
      <c r="K70" s="81"/>
      <c r="L70" s="11"/>
      <c r="M70" s="11"/>
      <c r="N70" s="25">
        <v>518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9" t="s">
        <v>189</v>
      </c>
      <c r="B71" s="207" t="s">
        <v>190</v>
      </c>
      <c r="C71" s="160"/>
      <c r="D71" s="30">
        <f t="shared" si="20"/>
        <v>0</v>
      </c>
      <c r="E71" s="85"/>
      <c r="F71" s="142"/>
      <c r="G71" s="143"/>
      <c r="H71" s="143"/>
      <c r="I71" s="143"/>
      <c r="J71" s="143"/>
      <c r="K71" s="81"/>
      <c r="L71" s="79"/>
      <c r="M71" s="79"/>
      <c r="N71" s="25">
        <v>518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31" t="s">
        <v>191</v>
      </c>
      <c r="B72" s="196" t="s">
        <v>192</v>
      </c>
      <c r="C72" s="160"/>
      <c r="D72" s="30">
        <f t="shared" si="20"/>
        <v>0</v>
      </c>
      <c r="E72" s="144"/>
      <c r="F72" s="145"/>
      <c r="G72" s="144"/>
      <c r="H72" s="145"/>
      <c r="I72" s="144"/>
      <c r="J72" s="145"/>
      <c r="K72" s="83"/>
      <c r="L72" s="78"/>
      <c r="M72" s="78"/>
      <c r="N72" s="44">
        <v>518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9" t="s">
        <v>193</v>
      </c>
      <c r="B73" s="218" t="s">
        <v>194</v>
      </c>
      <c r="C73" s="160"/>
      <c r="D73" s="30">
        <f t="shared" si="20"/>
        <v>0</v>
      </c>
      <c r="E73" s="85"/>
      <c r="F73" s="142"/>
      <c r="G73" s="143"/>
      <c r="H73" s="143"/>
      <c r="I73" s="143"/>
      <c r="J73" s="143"/>
      <c r="K73" s="81"/>
      <c r="L73" s="79"/>
      <c r="M73" s="79"/>
      <c r="N73" s="25">
        <v>518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100"/>
      <c r="B74" s="202"/>
      <c r="C74" s="190"/>
      <c r="D74" s="99"/>
      <c r="E74" s="96"/>
      <c r="F74" s="96"/>
      <c r="G74" s="96"/>
      <c r="H74" s="96"/>
      <c r="I74" s="96"/>
      <c r="J74" s="96"/>
      <c r="K74" s="107"/>
      <c r="L74" s="11"/>
      <c r="M74" s="11"/>
      <c r="N74" s="25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50" t="s">
        <v>195</v>
      </c>
      <c r="B75" s="227" t="s">
        <v>196</v>
      </c>
      <c r="C75" s="160"/>
      <c r="D75" s="51">
        <f t="shared" ref="D75:J75" si="21">SUM(D76:D81)</f>
        <v>0</v>
      </c>
      <c r="E75" s="153">
        <f t="shared" si="21"/>
        <v>0</v>
      </c>
      <c r="F75" s="153">
        <f t="shared" si="21"/>
        <v>0</v>
      </c>
      <c r="G75" s="153">
        <f t="shared" si="21"/>
        <v>0</v>
      </c>
      <c r="H75" s="153">
        <f t="shared" si="21"/>
        <v>0</v>
      </c>
      <c r="I75" s="153">
        <f t="shared" si="21"/>
        <v>0</v>
      </c>
      <c r="J75" s="153">
        <f t="shared" si="21"/>
        <v>0</v>
      </c>
      <c r="K75" s="109"/>
      <c r="L75" s="11"/>
      <c r="M75" s="11"/>
      <c r="N75" s="25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9" t="s">
        <v>197</v>
      </c>
      <c r="B76" s="218" t="s">
        <v>198</v>
      </c>
      <c r="C76" s="160"/>
      <c r="D76" s="30">
        <f t="shared" ref="D76:D81" si="22">SUM(E76:J76)</f>
        <v>0</v>
      </c>
      <c r="E76" s="85"/>
      <c r="F76" s="142"/>
      <c r="G76" s="143"/>
      <c r="H76" s="143"/>
      <c r="I76" s="143"/>
      <c r="J76" s="143"/>
      <c r="K76" s="81"/>
      <c r="L76" s="11"/>
      <c r="M76" s="11"/>
      <c r="N76" s="25">
        <v>518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9" t="s">
        <v>199</v>
      </c>
      <c r="B77" s="218" t="s">
        <v>200</v>
      </c>
      <c r="C77" s="160"/>
      <c r="D77" s="30">
        <f t="shared" si="22"/>
        <v>0</v>
      </c>
      <c r="E77" s="146"/>
      <c r="F77" s="142"/>
      <c r="G77" s="143"/>
      <c r="H77" s="143"/>
      <c r="I77" s="143"/>
      <c r="J77" s="143"/>
      <c r="K77" s="81"/>
      <c r="L77" s="11"/>
      <c r="M77" s="11"/>
      <c r="N77" s="25">
        <v>501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9" t="s">
        <v>201</v>
      </c>
      <c r="B78" s="218" t="s">
        <v>202</v>
      </c>
      <c r="C78" s="160"/>
      <c r="D78" s="30">
        <f t="shared" si="22"/>
        <v>0</v>
      </c>
      <c r="E78" s="85"/>
      <c r="F78" s="142"/>
      <c r="G78" s="143"/>
      <c r="H78" s="143"/>
      <c r="I78" s="143"/>
      <c r="J78" s="143"/>
      <c r="K78" s="81"/>
      <c r="L78" s="11"/>
      <c r="M78" s="11"/>
      <c r="N78" s="25">
        <v>518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9" t="s">
        <v>203</v>
      </c>
      <c r="B79" s="218" t="s">
        <v>204</v>
      </c>
      <c r="C79" s="160"/>
      <c r="D79" s="30">
        <f t="shared" si="22"/>
        <v>0</v>
      </c>
      <c r="E79" s="85"/>
      <c r="F79" s="142"/>
      <c r="G79" s="143"/>
      <c r="H79" s="143"/>
      <c r="I79" s="143"/>
      <c r="J79" s="143"/>
      <c r="K79" s="81"/>
      <c r="L79" s="11"/>
      <c r="M79" s="11"/>
      <c r="N79" s="25">
        <v>502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9" t="s">
        <v>205</v>
      </c>
      <c r="B80" s="207" t="s">
        <v>206</v>
      </c>
      <c r="C80" s="160"/>
      <c r="D80" s="30">
        <f t="shared" si="22"/>
        <v>0</v>
      </c>
      <c r="E80" s="85"/>
      <c r="F80" s="142"/>
      <c r="G80" s="143"/>
      <c r="H80" s="143"/>
      <c r="I80" s="143"/>
      <c r="J80" s="143"/>
      <c r="K80" s="81"/>
      <c r="L80" s="11"/>
      <c r="M80" s="11"/>
      <c r="N80" s="25">
        <v>518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9" t="s">
        <v>207</v>
      </c>
      <c r="B81" s="218" t="s">
        <v>208</v>
      </c>
      <c r="C81" s="160"/>
      <c r="D81" s="30">
        <f t="shared" si="22"/>
        <v>0</v>
      </c>
      <c r="E81" s="85"/>
      <c r="F81" s="142"/>
      <c r="G81" s="85"/>
      <c r="H81" s="142"/>
      <c r="I81" s="85"/>
      <c r="J81" s="142"/>
      <c r="K81" s="81"/>
      <c r="L81" s="11"/>
      <c r="M81" s="11"/>
      <c r="N81" s="25">
        <v>518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100"/>
      <c r="B82" s="202"/>
      <c r="C82" s="190"/>
      <c r="D82" s="99"/>
      <c r="E82" s="96"/>
      <c r="F82" s="96"/>
      <c r="G82" s="96"/>
      <c r="H82" s="96"/>
      <c r="I82" s="96"/>
      <c r="J82" s="96"/>
      <c r="K82" s="107"/>
      <c r="L82" s="79"/>
      <c r="M82" s="11"/>
      <c r="N82" s="25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52" t="s">
        <v>209</v>
      </c>
      <c r="B83" s="228" t="s">
        <v>210</v>
      </c>
      <c r="C83" s="160"/>
      <c r="D83" s="53">
        <f>SUM(D84:D96)</f>
        <v>0</v>
      </c>
      <c r="E83" s="114"/>
      <c r="F83" s="115"/>
      <c r="G83" s="115"/>
      <c r="H83" s="115"/>
      <c r="I83" s="115"/>
      <c r="J83" s="116"/>
      <c r="K83" s="109"/>
      <c r="L83" s="79"/>
      <c r="M83" s="11"/>
      <c r="N83" s="25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9" t="s">
        <v>211</v>
      </c>
      <c r="B84" s="194" t="s">
        <v>212</v>
      </c>
      <c r="C84" s="160"/>
      <c r="D84" s="85"/>
      <c r="E84" s="54"/>
      <c r="F84" s="54"/>
      <c r="G84" s="54"/>
      <c r="H84" s="54"/>
      <c r="I84" s="54"/>
      <c r="J84" s="54"/>
      <c r="K84" s="81"/>
      <c r="L84" s="11"/>
      <c r="M84" s="11"/>
      <c r="N84" s="25">
        <v>513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9" t="s">
        <v>213</v>
      </c>
      <c r="B85" s="194" t="s">
        <v>214</v>
      </c>
      <c r="C85" s="160"/>
      <c r="D85" s="85"/>
      <c r="E85" s="54"/>
      <c r="F85" s="54"/>
      <c r="G85" s="54"/>
      <c r="H85" s="54"/>
      <c r="I85" s="54"/>
      <c r="J85" s="54"/>
      <c r="K85" s="81"/>
      <c r="L85" s="11"/>
      <c r="M85" s="11"/>
      <c r="N85" s="25">
        <v>513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9" t="s">
        <v>215</v>
      </c>
      <c r="B86" s="218" t="s">
        <v>216</v>
      </c>
      <c r="C86" s="160"/>
      <c r="D86" s="85"/>
      <c r="E86" s="54"/>
      <c r="F86" s="54"/>
      <c r="G86" s="54"/>
      <c r="H86" s="54"/>
      <c r="I86" s="54"/>
      <c r="J86" s="54"/>
      <c r="K86" s="81"/>
      <c r="L86" s="11"/>
      <c r="M86" s="11"/>
      <c r="N86" s="25">
        <v>501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9" t="s">
        <v>217</v>
      </c>
      <c r="B87" s="218" t="s">
        <v>218</v>
      </c>
      <c r="C87" s="160"/>
      <c r="D87" s="85"/>
      <c r="E87" s="54"/>
      <c r="F87" s="54"/>
      <c r="G87" s="54"/>
      <c r="H87" s="54"/>
      <c r="I87" s="54"/>
      <c r="J87" s="54"/>
      <c r="K87" s="81"/>
      <c r="L87" s="11"/>
      <c r="M87" s="11"/>
      <c r="N87" s="25">
        <v>56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9" t="s">
        <v>219</v>
      </c>
      <c r="B88" s="218" t="s">
        <v>220</v>
      </c>
      <c r="C88" s="160"/>
      <c r="D88" s="85"/>
      <c r="E88" s="54"/>
      <c r="F88" s="54"/>
      <c r="G88" s="54"/>
      <c r="H88" s="54"/>
      <c r="I88" s="54"/>
      <c r="J88" s="54"/>
      <c r="K88" s="81"/>
      <c r="L88" s="11"/>
      <c r="M88" s="11"/>
      <c r="N88" s="25">
        <v>518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9" t="s">
        <v>221</v>
      </c>
      <c r="B89" s="218" t="s">
        <v>222</v>
      </c>
      <c r="C89" s="160"/>
      <c r="D89" s="85"/>
      <c r="E89" s="54"/>
      <c r="F89" s="54"/>
      <c r="G89" s="54"/>
      <c r="H89" s="54"/>
      <c r="I89" s="54"/>
      <c r="J89" s="54"/>
      <c r="K89" s="81"/>
      <c r="L89" s="11"/>
      <c r="M89" s="11"/>
      <c r="N89" s="25">
        <v>518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9" t="s">
        <v>223</v>
      </c>
      <c r="B90" s="218" t="s">
        <v>224</v>
      </c>
      <c r="C90" s="160"/>
      <c r="D90" s="85"/>
      <c r="E90" s="54"/>
      <c r="F90" s="54"/>
      <c r="G90" s="54"/>
      <c r="H90" s="54"/>
      <c r="I90" s="54"/>
      <c r="J90" s="54"/>
      <c r="K90" s="81"/>
      <c r="L90" s="11"/>
      <c r="M90" s="11"/>
      <c r="N90" s="25">
        <v>54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9" t="s">
        <v>225</v>
      </c>
      <c r="B91" s="194" t="s">
        <v>226</v>
      </c>
      <c r="C91" s="160"/>
      <c r="D91" s="85"/>
      <c r="E91" s="54"/>
      <c r="F91" s="54"/>
      <c r="G91" s="54"/>
      <c r="H91" s="54"/>
      <c r="I91" s="54"/>
      <c r="J91" s="54"/>
      <c r="K91" s="81"/>
      <c r="L91" s="11"/>
      <c r="M91" s="11"/>
      <c r="N91" s="25">
        <v>504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9" t="s">
        <v>227</v>
      </c>
      <c r="B92" s="194" t="s">
        <v>228</v>
      </c>
      <c r="C92" s="160"/>
      <c r="D92" s="85"/>
      <c r="E92" s="54"/>
      <c r="F92" s="54"/>
      <c r="G92" s="54"/>
      <c r="H92" s="54"/>
      <c r="I92" s="54"/>
      <c r="J92" s="54"/>
      <c r="K92" s="81"/>
      <c r="L92" s="11"/>
      <c r="M92" s="11"/>
      <c r="N92" s="25">
        <v>511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9" t="s">
        <v>229</v>
      </c>
      <c r="B93" s="194" t="s">
        <v>230</v>
      </c>
      <c r="C93" s="160"/>
      <c r="D93" s="85"/>
      <c r="E93" s="54"/>
      <c r="F93" s="54"/>
      <c r="G93" s="54"/>
      <c r="H93" s="54"/>
      <c r="I93" s="54"/>
      <c r="J93" s="54"/>
      <c r="K93" s="81"/>
      <c r="L93" s="11"/>
      <c r="M93" s="11"/>
      <c r="N93" s="25">
        <v>525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9" t="s">
        <v>231</v>
      </c>
      <c r="B94" s="194" t="s">
        <v>232</v>
      </c>
      <c r="C94" s="160"/>
      <c r="D94" s="85"/>
      <c r="E94" s="54"/>
      <c r="F94" s="54"/>
      <c r="G94" s="54"/>
      <c r="H94" s="54"/>
      <c r="I94" s="54"/>
      <c r="J94" s="54"/>
      <c r="K94" s="81"/>
      <c r="L94" s="11"/>
      <c r="M94" s="11"/>
      <c r="N94" s="25">
        <v>527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9" t="s">
        <v>233</v>
      </c>
      <c r="B95" s="236" t="s">
        <v>234</v>
      </c>
      <c r="C95" s="160"/>
      <c r="D95" s="85"/>
      <c r="E95" s="54"/>
      <c r="F95" s="54"/>
      <c r="G95" s="54"/>
      <c r="H95" s="54"/>
      <c r="I95" s="54"/>
      <c r="J95" s="54"/>
      <c r="K95" s="81"/>
      <c r="L95" s="11"/>
      <c r="M95" s="11"/>
      <c r="N95" s="25">
        <v>528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9" t="s">
        <v>235</v>
      </c>
      <c r="B96" s="236" t="s">
        <v>236</v>
      </c>
      <c r="C96" s="160"/>
      <c r="D96" s="85"/>
      <c r="E96" s="117"/>
      <c r="F96" s="118"/>
      <c r="G96" s="118"/>
      <c r="H96" s="118"/>
      <c r="I96" s="118"/>
      <c r="J96" s="119"/>
      <c r="K96" s="81"/>
      <c r="L96" s="79"/>
      <c r="M96" s="11"/>
      <c r="N96" s="25">
        <v>54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7.5" customHeight="1" x14ac:dyDescent="0.25">
      <c r="A97" s="100"/>
      <c r="B97" s="104"/>
      <c r="C97" s="104"/>
      <c r="D97" s="99"/>
      <c r="E97" s="96"/>
      <c r="F97" s="96"/>
      <c r="G97" s="96"/>
      <c r="H97" s="96"/>
      <c r="I97" s="96"/>
      <c r="J97" s="96"/>
      <c r="K97" s="107"/>
      <c r="L97" s="79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55"/>
      <c r="B98" s="230" t="s">
        <v>237</v>
      </c>
      <c r="C98" s="160"/>
      <c r="D98" s="86">
        <f>SUM(D14,D31,D75,D83)</f>
        <v>0</v>
      </c>
      <c r="E98" s="96"/>
      <c r="F98" s="96"/>
      <c r="G98" s="96"/>
      <c r="H98" s="96"/>
      <c r="I98" s="96"/>
      <c r="J98" s="96"/>
      <c r="K98" s="108"/>
      <c r="L98" s="79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00"/>
      <c r="B99" s="97"/>
      <c r="C99" s="105"/>
      <c r="D99" s="99"/>
      <c r="E99" s="96"/>
      <c r="F99" s="96"/>
      <c r="G99" s="96"/>
      <c r="H99" s="96"/>
      <c r="I99" s="96"/>
      <c r="J99" s="96"/>
      <c r="K99" s="108"/>
      <c r="L99" s="79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31" t="s">
        <v>238</v>
      </c>
      <c r="B100" s="232"/>
      <c r="C100" s="106"/>
      <c r="D100" s="99"/>
      <c r="E100" s="96"/>
      <c r="F100" s="96"/>
      <c r="G100" s="96"/>
      <c r="H100" s="96"/>
      <c r="I100" s="96"/>
      <c r="J100" s="96"/>
      <c r="K100" s="108"/>
      <c r="L100" s="79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6" customHeight="1" x14ac:dyDescent="0.25">
      <c r="A101" s="110"/>
      <c r="B101" s="111"/>
      <c r="C101" s="106"/>
      <c r="D101" s="99"/>
      <c r="E101" s="115"/>
      <c r="F101" s="115"/>
      <c r="G101" s="115"/>
      <c r="H101" s="115"/>
      <c r="I101" s="115"/>
      <c r="J101" s="115"/>
      <c r="K101" s="109"/>
      <c r="L101" s="79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56" t="s">
        <v>41</v>
      </c>
      <c r="B102" s="201" t="s">
        <v>239</v>
      </c>
      <c r="C102" s="160"/>
      <c r="D102" s="30">
        <f>SUM(D103,D109,D110)</f>
        <v>0</v>
      </c>
      <c r="E102" s="54"/>
      <c r="F102" s="54"/>
      <c r="G102" s="54"/>
      <c r="H102" s="54"/>
      <c r="I102" s="54"/>
      <c r="J102" s="54"/>
      <c r="K102" s="81"/>
      <c r="L102" s="79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57" t="s">
        <v>240</v>
      </c>
      <c r="B103" s="233" t="s">
        <v>44</v>
      </c>
      <c r="C103" s="160"/>
      <c r="D103" s="53">
        <f>SUM(D104:D106,D107,D108)</f>
        <v>0</v>
      </c>
      <c r="E103" s="54"/>
      <c r="F103" s="54"/>
      <c r="G103" s="54"/>
      <c r="H103" s="54"/>
      <c r="I103" s="54"/>
      <c r="J103" s="54"/>
      <c r="K103" s="8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9" t="s">
        <v>241</v>
      </c>
      <c r="B104" s="194" t="s">
        <v>242</v>
      </c>
      <c r="C104" s="160"/>
      <c r="D104" s="85"/>
      <c r="E104" s="54"/>
      <c r="F104" s="54"/>
      <c r="G104" s="54"/>
      <c r="H104" s="54"/>
      <c r="I104" s="54"/>
      <c r="J104" s="54"/>
      <c r="K104" s="8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9" t="s">
        <v>243</v>
      </c>
      <c r="B105" s="194" t="s">
        <v>244</v>
      </c>
      <c r="C105" s="160"/>
      <c r="D105" s="85"/>
      <c r="E105" s="54"/>
      <c r="F105" s="54"/>
      <c r="G105" s="54"/>
      <c r="H105" s="54"/>
      <c r="I105" s="54"/>
      <c r="J105" s="54"/>
      <c r="K105" s="8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9" t="s">
        <v>245</v>
      </c>
      <c r="B106" s="194" t="s">
        <v>246</v>
      </c>
      <c r="C106" s="160"/>
      <c r="D106" s="85"/>
      <c r="E106" s="54"/>
      <c r="F106" s="54"/>
      <c r="G106" s="54"/>
      <c r="H106" s="54"/>
      <c r="I106" s="54"/>
      <c r="J106" s="54"/>
      <c r="K106" s="8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9" t="s">
        <v>247</v>
      </c>
      <c r="B107" s="194" t="s">
        <v>248</v>
      </c>
      <c r="C107" s="160"/>
      <c r="D107" s="85"/>
      <c r="E107" s="54"/>
      <c r="F107" s="54"/>
      <c r="G107" s="54"/>
      <c r="H107" s="54"/>
      <c r="I107" s="54"/>
      <c r="J107" s="54"/>
      <c r="K107" s="8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9" t="s">
        <v>249</v>
      </c>
      <c r="B108" s="194" t="s">
        <v>250</v>
      </c>
      <c r="C108" s="160"/>
      <c r="D108" s="85"/>
      <c r="E108" s="54"/>
      <c r="F108" s="54"/>
      <c r="G108" s="54"/>
      <c r="H108" s="54"/>
      <c r="I108" s="54"/>
      <c r="J108" s="54"/>
      <c r="K108" s="8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58" t="s">
        <v>251</v>
      </c>
      <c r="B109" s="200" t="s">
        <v>46</v>
      </c>
      <c r="C109" s="160"/>
      <c r="D109" s="88"/>
      <c r="E109" s="54"/>
      <c r="F109" s="54"/>
      <c r="G109" s="54"/>
      <c r="H109" s="54"/>
      <c r="I109" s="54"/>
      <c r="J109" s="54"/>
      <c r="K109" s="8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58" t="s">
        <v>252</v>
      </c>
      <c r="B110" s="200" t="s">
        <v>48</v>
      </c>
      <c r="C110" s="160"/>
      <c r="D110" s="88"/>
      <c r="E110" s="117"/>
      <c r="F110" s="118"/>
      <c r="G110" s="118"/>
      <c r="H110" s="118"/>
      <c r="I110" s="118"/>
      <c r="J110" s="119"/>
      <c r="K110" s="8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0.5" customHeight="1" x14ac:dyDescent="0.25">
      <c r="A111" s="12"/>
      <c r="B111" s="97"/>
      <c r="C111" s="98"/>
      <c r="D111" s="99"/>
      <c r="E111" s="120"/>
      <c r="F111" s="120"/>
      <c r="G111" s="120"/>
      <c r="H111" s="120"/>
      <c r="I111" s="120"/>
      <c r="J111" s="120"/>
      <c r="K111" s="87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56" t="s">
        <v>49</v>
      </c>
      <c r="B112" s="201" t="s">
        <v>50</v>
      </c>
      <c r="C112" s="160"/>
      <c r="D112" s="30">
        <f>SUM(D113:D116,D119,D124)</f>
        <v>0</v>
      </c>
      <c r="E112" s="54"/>
      <c r="F112" s="54"/>
      <c r="G112" s="54"/>
      <c r="H112" s="54"/>
      <c r="I112" s="54"/>
      <c r="J112" s="54"/>
      <c r="K112" s="8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50.25" customHeight="1" x14ac:dyDescent="0.25">
      <c r="A113" s="49" t="s">
        <v>253</v>
      </c>
      <c r="B113" s="203" t="s">
        <v>254</v>
      </c>
      <c r="C113" s="160"/>
      <c r="D113" s="89"/>
      <c r="E113" s="54"/>
      <c r="F113" s="54"/>
      <c r="G113" s="54"/>
      <c r="H113" s="54"/>
      <c r="I113" s="54"/>
      <c r="J113" s="54"/>
      <c r="K113" s="8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9" t="s">
        <v>255</v>
      </c>
      <c r="B114" s="217" t="s">
        <v>54</v>
      </c>
      <c r="C114" s="160"/>
      <c r="D114" s="85"/>
      <c r="E114" s="54"/>
      <c r="F114" s="54"/>
      <c r="G114" s="54"/>
      <c r="H114" s="54"/>
      <c r="I114" s="54"/>
      <c r="J114" s="54"/>
      <c r="K114" s="8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9" t="s">
        <v>256</v>
      </c>
      <c r="B115" s="218" t="s">
        <v>56</v>
      </c>
      <c r="C115" s="160"/>
      <c r="D115" s="85"/>
      <c r="E115" s="54"/>
      <c r="F115" s="54"/>
      <c r="G115" s="54"/>
      <c r="H115" s="54"/>
      <c r="I115" s="54"/>
      <c r="J115" s="54"/>
      <c r="K115" s="8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9" t="s">
        <v>257</v>
      </c>
      <c r="B116" s="218" t="s">
        <v>58</v>
      </c>
      <c r="C116" s="160"/>
      <c r="D116" s="90">
        <f>SUM(D117:D118)</f>
        <v>0</v>
      </c>
      <c r="E116" s="54"/>
      <c r="F116" s="54"/>
      <c r="G116" s="54"/>
      <c r="H116" s="54"/>
      <c r="I116" s="54"/>
      <c r="J116" s="54"/>
      <c r="K116" s="8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9"/>
      <c r="B117" s="218" t="s">
        <v>258</v>
      </c>
      <c r="C117" s="160"/>
      <c r="D117" s="85"/>
      <c r="E117" s="54"/>
      <c r="F117" s="54"/>
      <c r="G117" s="54"/>
      <c r="H117" s="54"/>
      <c r="I117" s="54"/>
      <c r="J117" s="54"/>
      <c r="K117" s="8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9"/>
      <c r="B118" s="218" t="s">
        <v>259</v>
      </c>
      <c r="C118" s="160"/>
      <c r="D118" s="85"/>
      <c r="E118" s="54"/>
      <c r="F118" s="54"/>
      <c r="G118" s="54"/>
      <c r="H118" s="54"/>
      <c r="I118" s="54"/>
      <c r="J118" s="54"/>
      <c r="K118" s="8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" customHeight="1" x14ac:dyDescent="0.25">
      <c r="A119" s="29" t="s">
        <v>260</v>
      </c>
      <c r="B119" s="219" t="s">
        <v>60</v>
      </c>
      <c r="C119" s="160"/>
      <c r="D119" s="90">
        <f>SUM(D120:D123)</f>
        <v>0</v>
      </c>
      <c r="E119" s="54"/>
      <c r="F119" s="54"/>
      <c r="G119" s="54"/>
      <c r="H119" s="54"/>
      <c r="I119" s="54"/>
      <c r="J119" s="54"/>
      <c r="K119" s="8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9"/>
      <c r="B120" s="218" t="s">
        <v>261</v>
      </c>
      <c r="C120" s="160"/>
      <c r="D120" s="85"/>
      <c r="E120" s="54"/>
      <c r="F120" s="54"/>
      <c r="G120" s="54"/>
      <c r="H120" s="54"/>
      <c r="I120" s="54"/>
      <c r="J120" s="54"/>
      <c r="K120" s="8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9"/>
      <c r="B121" s="218" t="s">
        <v>262</v>
      </c>
      <c r="C121" s="160"/>
      <c r="D121" s="85"/>
      <c r="E121" s="54"/>
      <c r="F121" s="54"/>
      <c r="G121" s="54"/>
      <c r="H121" s="54"/>
      <c r="I121" s="54"/>
      <c r="J121" s="54"/>
      <c r="K121" s="8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9"/>
      <c r="B122" s="218" t="s">
        <v>263</v>
      </c>
      <c r="C122" s="160"/>
      <c r="D122" s="85"/>
      <c r="E122" s="54"/>
      <c r="F122" s="54"/>
      <c r="G122" s="54"/>
      <c r="H122" s="54"/>
      <c r="I122" s="54"/>
      <c r="J122" s="54"/>
      <c r="K122" s="8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9"/>
      <c r="B123" s="218" t="s">
        <v>264</v>
      </c>
      <c r="C123" s="160"/>
      <c r="D123" s="85"/>
      <c r="E123" s="54"/>
      <c r="F123" s="54"/>
      <c r="G123" s="54"/>
      <c r="H123" s="54"/>
      <c r="I123" s="54"/>
      <c r="J123" s="54"/>
      <c r="K123" s="8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9" t="s">
        <v>265</v>
      </c>
      <c r="B124" s="194" t="s">
        <v>266</v>
      </c>
      <c r="C124" s="160"/>
      <c r="D124" s="85"/>
      <c r="E124" s="54"/>
      <c r="F124" s="54"/>
      <c r="G124" s="54"/>
      <c r="H124" s="54"/>
      <c r="I124" s="54"/>
      <c r="J124" s="54"/>
      <c r="K124" s="8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0.5" customHeight="1" x14ac:dyDescent="0.25">
      <c r="A125" s="100"/>
      <c r="B125" s="211"/>
      <c r="C125" s="212"/>
      <c r="D125" s="99"/>
      <c r="E125" s="54"/>
      <c r="F125" s="54"/>
      <c r="G125" s="54"/>
      <c r="H125" s="54"/>
      <c r="I125" s="54"/>
      <c r="J125" s="54"/>
      <c r="K125" s="84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59" t="s">
        <v>63</v>
      </c>
      <c r="B126" s="213" t="s">
        <v>64</v>
      </c>
      <c r="C126" s="160"/>
      <c r="D126" s="30">
        <f>SUM(D127:D128,D132:D133)</f>
        <v>0</v>
      </c>
      <c r="E126" s="54"/>
      <c r="F126" s="54"/>
      <c r="G126" s="54"/>
      <c r="H126" s="54"/>
      <c r="I126" s="54"/>
      <c r="J126" s="54"/>
      <c r="K126" s="8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9" t="s">
        <v>267</v>
      </c>
      <c r="B127" s="195" t="s">
        <v>66</v>
      </c>
      <c r="C127" s="160"/>
      <c r="D127" s="88"/>
      <c r="E127" s="54"/>
      <c r="F127" s="54"/>
      <c r="G127" s="54"/>
      <c r="H127" s="54"/>
      <c r="I127" s="54"/>
      <c r="J127" s="54"/>
      <c r="K127" s="8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9" t="s">
        <v>268</v>
      </c>
      <c r="B128" s="195" t="s">
        <v>68</v>
      </c>
      <c r="C128" s="160"/>
      <c r="D128" s="53">
        <f>SUM(D129:D131)</f>
        <v>0</v>
      </c>
      <c r="E128" s="54"/>
      <c r="F128" s="54"/>
      <c r="G128" s="54"/>
      <c r="H128" s="54"/>
      <c r="I128" s="54"/>
      <c r="J128" s="54"/>
      <c r="K128" s="8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9"/>
      <c r="B129" s="195" t="s">
        <v>269</v>
      </c>
      <c r="C129" s="160"/>
      <c r="D129" s="88"/>
      <c r="E129" s="54"/>
      <c r="F129" s="54"/>
      <c r="G129" s="54"/>
      <c r="H129" s="54"/>
      <c r="I129" s="54"/>
      <c r="J129" s="54"/>
      <c r="K129" s="8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9"/>
      <c r="B130" s="195" t="s">
        <v>270</v>
      </c>
      <c r="C130" s="160"/>
      <c r="D130" s="88"/>
      <c r="E130" s="54"/>
      <c r="F130" s="54"/>
      <c r="G130" s="54"/>
      <c r="H130" s="54"/>
      <c r="I130" s="54"/>
      <c r="J130" s="54"/>
      <c r="K130" s="8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9"/>
      <c r="B131" s="195" t="s">
        <v>271</v>
      </c>
      <c r="C131" s="160"/>
      <c r="D131" s="88"/>
      <c r="E131" s="54"/>
      <c r="F131" s="54"/>
      <c r="G131" s="54"/>
      <c r="H131" s="54"/>
      <c r="I131" s="54"/>
      <c r="J131" s="54"/>
      <c r="K131" s="8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9" t="s">
        <v>272</v>
      </c>
      <c r="B132" s="195" t="s">
        <v>70</v>
      </c>
      <c r="C132" s="160"/>
      <c r="D132" s="85"/>
      <c r="E132" s="54"/>
      <c r="F132" s="54"/>
      <c r="G132" s="54"/>
      <c r="H132" s="54"/>
      <c r="I132" s="54"/>
      <c r="J132" s="54"/>
      <c r="K132" s="8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9" t="s">
        <v>273</v>
      </c>
      <c r="B133" s="195" t="s">
        <v>72</v>
      </c>
      <c r="C133" s="160"/>
      <c r="D133" s="85"/>
      <c r="E133" s="117"/>
      <c r="F133" s="118"/>
      <c r="G133" s="118"/>
      <c r="H133" s="118"/>
      <c r="I133" s="118"/>
      <c r="J133" s="119"/>
      <c r="K133" s="8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" customHeight="1" x14ac:dyDescent="0.25">
      <c r="A134" s="12"/>
      <c r="B134" s="220"/>
      <c r="C134" s="221"/>
      <c r="D134" s="39"/>
      <c r="E134" s="96"/>
      <c r="F134" s="96"/>
      <c r="G134" s="96"/>
      <c r="H134" s="96"/>
      <c r="I134" s="96"/>
      <c r="J134" s="96"/>
      <c r="K134" s="101"/>
      <c r="L134" s="9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" customHeight="1" x14ac:dyDescent="0.25">
      <c r="A135" s="60"/>
      <c r="B135" s="222" t="s">
        <v>274</v>
      </c>
      <c r="C135" s="160"/>
      <c r="D135" s="53">
        <f>SUM(D102,D112,D126)</f>
        <v>0</v>
      </c>
      <c r="E135" s="96"/>
      <c r="F135" s="96"/>
      <c r="G135" s="96"/>
      <c r="H135" s="96"/>
      <c r="I135" s="96"/>
      <c r="J135" s="96"/>
      <c r="K135" s="101"/>
      <c r="L135" s="9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2"/>
      <c r="B136" s="214"/>
      <c r="C136" s="215"/>
      <c r="D136" s="61"/>
      <c r="E136" s="96"/>
      <c r="F136" s="96"/>
      <c r="G136" s="96"/>
      <c r="H136" s="96"/>
      <c r="I136" s="96"/>
      <c r="J136" s="96"/>
      <c r="K136" s="101"/>
      <c r="L136" s="9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60"/>
      <c r="B137" s="216" t="s">
        <v>275</v>
      </c>
      <c r="C137" s="160"/>
      <c r="D137" s="62">
        <f>D98-D135</f>
        <v>0</v>
      </c>
      <c r="E137" s="96"/>
      <c r="F137" s="96"/>
      <c r="G137" s="96"/>
      <c r="H137" s="96"/>
      <c r="I137" s="96"/>
      <c r="J137" s="96"/>
      <c r="K137" s="101"/>
      <c r="L137" s="9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63"/>
      <c r="B138" s="237"/>
      <c r="C138" s="180"/>
      <c r="D138" s="61"/>
      <c r="E138" s="96"/>
      <c r="F138" s="96"/>
      <c r="G138" s="96"/>
      <c r="H138" s="96"/>
      <c r="I138" s="96"/>
      <c r="J138" s="96"/>
      <c r="K138" s="101"/>
      <c r="L138" s="9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60"/>
      <c r="B139" s="238" t="s">
        <v>276</v>
      </c>
      <c r="C139" s="160"/>
      <c r="D139" s="53">
        <f>SUM(D14,D31,D75)</f>
        <v>0</v>
      </c>
      <c r="E139" s="96"/>
      <c r="F139" s="96"/>
      <c r="G139" s="96"/>
      <c r="H139" s="96"/>
      <c r="I139" s="96"/>
      <c r="J139" s="96"/>
      <c r="K139" s="101"/>
      <c r="L139" s="9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64"/>
      <c r="B140" s="239"/>
      <c r="C140" s="226"/>
      <c r="D140" s="65"/>
      <c r="E140" s="96"/>
      <c r="F140" s="96"/>
      <c r="G140" s="96"/>
      <c r="H140" s="96"/>
      <c r="I140" s="96"/>
      <c r="J140" s="96"/>
      <c r="K140" s="101"/>
      <c r="L140" s="9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66"/>
      <c r="B141" s="240" t="s">
        <v>277</v>
      </c>
      <c r="C141" s="215"/>
      <c r="D141" s="147">
        <f>F14+H14+J14+F32+H32+J32+F40+H40+J40+F58+H58+J58+F68+H68+J68+F75+H75+J75</f>
        <v>0</v>
      </c>
      <c r="E141" s="96"/>
      <c r="F141" s="96"/>
      <c r="G141" s="96"/>
      <c r="H141" s="96"/>
      <c r="I141" s="96"/>
      <c r="J141" s="96"/>
      <c r="K141" s="101"/>
      <c r="L141" s="9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96"/>
      <c r="B142" s="234" t="s">
        <v>278</v>
      </c>
      <c r="C142" s="235"/>
      <c r="D142" s="80">
        <f>IF(D98&lt;&gt;0,D141/D98,0)</f>
        <v>0</v>
      </c>
      <c r="E142" s="96"/>
      <c r="F142" s="96"/>
      <c r="G142" s="96"/>
      <c r="H142" s="96"/>
      <c r="I142" s="96"/>
      <c r="J142" s="96"/>
      <c r="K142" s="101"/>
      <c r="L142" s="9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37"/>
      <c r="B143" s="223" t="str">
        <f>IF(D141&gt;D137, "Dotace nesmí být vyšší než rozdíl mezi náklady a zdroji financování - projekt nesmí být ziskový.", "OK")</f>
        <v>OK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9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37"/>
      <c r="B144" s="225" t="str">
        <f>IF(D141&gt;D139, "Dotace nesmí být vyšší než uznatelné náklady celkem - dotaci nelze čerpat na neuznatelné náklady!", "OK")</f>
        <v>OK</v>
      </c>
      <c r="C144" s="226"/>
      <c r="D144" s="226"/>
      <c r="E144" s="226"/>
      <c r="F144" s="226"/>
      <c r="G144" s="226"/>
      <c r="H144" s="226"/>
      <c r="I144" s="226"/>
      <c r="J144" s="226"/>
      <c r="K144" s="226"/>
      <c r="L144" s="9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93"/>
      <c r="B145" s="208" t="str">
        <f>IF(D142&gt;70%, "Dotace nesmí být vyšší než 70 % z celkových nákladů.", "OK")</f>
        <v>OK</v>
      </c>
      <c r="C145" s="209"/>
      <c r="D145" s="209"/>
      <c r="E145" s="210"/>
      <c r="F145" s="210"/>
      <c r="G145" s="210"/>
      <c r="H145" s="210"/>
      <c r="I145" s="210"/>
      <c r="J145" s="210"/>
      <c r="K145" s="210"/>
      <c r="L145" s="9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3"/>
      <c r="B146" s="91"/>
      <c r="C146" s="94"/>
      <c r="D146" s="95"/>
      <c r="E146" s="7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79"/>
      <c r="C147" s="79"/>
      <c r="D147" s="79"/>
      <c r="E147" s="79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sheetProtection algorithmName="SHA-512" hashValue="JKX2sCaEXCXePxNuLAFBfus0Qst9H5kKeuFQdCw2sa9vlH0syUN995xuzsRUcmQkqYOK+XS4RVq3TZLSHr+JBQ==" saltValue="/CV3wkYACjh7o2YbmMv6Kw==" spinCount="100000" sheet="1" objects="1" scenarios="1" selectLockedCells="1"/>
  <mergeCells count="139">
    <mergeCell ref="A1:C1"/>
    <mergeCell ref="B98:C98"/>
    <mergeCell ref="A100:B100"/>
    <mergeCell ref="B102:C102"/>
    <mergeCell ref="B103:C103"/>
    <mergeCell ref="B104:C104"/>
    <mergeCell ref="B105:C105"/>
    <mergeCell ref="B106:C106"/>
    <mergeCell ref="B142:C142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138:C138"/>
    <mergeCell ref="B139:C139"/>
    <mergeCell ref="B140:C140"/>
    <mergeCell ref="B141:C141"/>
    <mergeCell ref="B122:C122"/>
    <mergeCell ref="B123:C123"/>
    <mergeCell ref="B144:K144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124:C124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145:K145"/>
    <mergeCell ref="B125:C125"/>
    <mergeCell ref="B126:C126"/>
    <mergeCell ref="B127:C127"/>
    <mergeCell ref="B128:C128"/>
    <mergeCell ref="B136:C136"/>
    <mergeCell ref="B137:C137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9:C129"/>
    <mergeCell ref="B130:C130"/>
    <mergeCell ref="B131:C131"/>
    <mergeCell ref="B132:C132"/>
    <mergeCell ref="B133:C133"/>
    <mergeCell ref="B134:C134"/>
    <mergeCell ref="B135:C135"/>
    <mergeCell ref="B143:K143"/>
    <mergeCell ref="B51:C51"/>
    <mergeCell ref="B52:C52"/>
    <mergeCell ref="B53:C53"/>
    <mergeCell ref="B54:C54"/>
    <mergeCell ref="B107:C107"/>
    <mergeCell ref="B108:C108"/>
    <mergeCell ref="B109:C109"/>
    <mergeCell ref="B110:C110"/>
    <mergeCell ref="B112:C112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14:C14"/>
    <mergeCell ref="C3:G3"/>
    <mergeCell ref="C4:G4"/>
    <mergeCell ref="C5:G5"/>
    <mergeCell ref="C6:G6"/>
    <mergeCell ref="C7:G7"/>
    <mergeCell ref="C8:G8"/>
    <mergeCell ref="F9:G9"/>
    <mergeCell ref="D9:E9"/>
    <mergeCell ref="A12:D12"/>
    <mergeCell ref="A11:B11"/>
  </mergeCells>
  <conditionalFormatting sqref="E147">
    <cfRule type="cellIs" dxfId="5" priority="7" operator="equal">
      <formula>0</formula>
    </cfRule>
    <cfRule type="cellIs" dxfId="4" priority="6" operator="greaterThan">
      <formula>0</formula>
    </cfRule>
    <cfRule type="cellIs" dxfId="3" priority="5" operator="lessThan">
      <formula>0</formula>
    </cfRule>
  </conditionalFormatting>
  <conditionalFormatting sqref="D142">
    <cfRule type="cellIs" dxfId="2" priority="3" operator="greaterThan">
      <formula>0.7</formula>
    </cfRule>
    <cfRule type="cellIs" dxfId="1" priority="2" operator="equal">
      <formula>0</formula>
    </cfRule>
    <cfRule type="cellIs" dxfId="0" priority="1" operator="lessThan">
      <formula>0.7</formula>
    </cfRule>
  </conditionalFormatting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'4. Data'!$A$8:$A$12</xm:f>
          </x14:formula1>
          <xm:sqref>C8</xm:sqref>
        </x14:dataValidation>
        <x14:dataValidation type="list" allowBlank="1" showErrorMessage="1" xr:uid="{00000000-0002-0000-0100-000001000000}">
          <x14:formula1>
            <xm:f>'4. Data'!$A$2:$A$5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0"/>
  <sheetViews>
    <sheetView workbookViewId="0">
      <selection activeCell="L20" sqref="L20"/>
    </sheetView>
  </sheetViews>
  <sheetFormatPr defaultColWidth="14.42578125" defaultRowHeight="15" customHeight="1" x14ac:dyDescent="0.25"/>
  <cols>
    <col min="1" max="1" width="8.7109375" customWidth="1"/>
    <col min="2" max="2" width="11.28515625" customWidth="1"/>
    <col min="3" max="3" width="8.7109375" customWidth="1"/>
    <col min="4" max="4" width="9.5703125" customWidth="1"/>
    <col min="5" max="5" width="9.140625" customWidth="1"/>
    <col min="6" max="7" width="10.42578125" customWidth="1"/>
    <col min="8" max="8" width="9.7109375" customWidth="1"/>
    <col min="9" max="9" width="8.7109375" customWidth="1"/>
    <col min="10" max="10" width="10" customWidth="1"/>
    <col min="11" max="12" width="8.7109375" customWidth="1"/>
    <col min="13" max="13" width="12.140625" customWidth="1"/>
    <col min="14" max="26" width="8.7109375" customWidth="1"/>
  </cols>
  <sheetData>
    <row r="1" spans="1:13" ht="26.25" customHeight="1" x14ac:dyDescent="0.25">
      <c r="A1" s="241" t="s">
        <v>279</v>
      </c>
      <c r="B1" s="242"/>
      <c r="C1" s="242"/>
      <c r="D1" s="242"/>
      <c r="E1" s="68"/>
      <c r="F1" s="68"/>
      <c r="G1" s="68"/>
      <c r="H1" s="68"/>
      <c r="I1" s="68"/>
      <c r="J1" s="68"/>
      <c r="K1" s="68"/>
      <c r="L1" s="68"/>
      <c r="M1" s="68"/>
    </row>
    <row r="2" spans="1:13" ht="17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9.25" customHeight="1" x14ac:dyDescent="0.25">
      <c r="A3" s="245" t="s">
        <v>280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32"/>
    </row>
    <row r="4" spans="1:13" x14ac:dyDescent="0.25">
      <c r="A4" s="68" t="s">
        <v>281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x14ac:dyDescent="0.25">
      <c r="A5" s="68" t="s">
        <v>282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x14ac:dyDescent="0.25">
      <c r="A6" s="68" t="s">
        <v>283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6.7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27.75" customHeight="1" x14ac:dyDescent="0.25">
      <c r="A8" s="243" t="s">
        <v>284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32"/>
    </row>
    <row r="9" spans="1:13" ht="27.75" customHeight="1" x14ac:dyDescent="0.25">
      <c r="A9" s="243" t="s">
        <v>285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32"/>
    </row>
    <row r="10" spans="1:13" ht="27.75" customHeight="1" x14ac:dyDescent="0.25">
      <c r="A10" s="243" t="s">
        <v>286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32"/>
    </row>
    <row r="11" spans="1:13" ht="21" customHeight="1" x14ac:dyDescent="0.25">
      <c r="A11" s="68" t="s">
        <v>287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 ht="37.5" customHeight="1" x14ac:dyDescent="0.25">
      <c r="A13" s="246" t="s">
        <v>288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32"/>
    </row>
    <row r="14" spans="1:13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ht="28.5" customHeight="1" x14ac:dyDescent="0.25">
      <c r="A15" s="243" t="s">
        <v>289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32"/>
    </row>
    <row r="16" spans="1:13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x14ac:dyDescent="0.25">
      <c r="A17" s="69" t="s">
        <v>290</v>
      </c>
      <c r="B17" s="69"/>
      <c r="C17" s="69"/>
      <c r="D17" s="69"/>
      <c r="E17" s="69"/>
      <c r="F17" s="69"/>
      <c r="G17" s="69"/>
      <c r="H17" s="70"/>
      <c r="I17" s="68"/>
      <c r="J17" s="68"/>
      <c r="K17" s="68"/>
      <c r="L17" s="68"/>
      <c r="M17" s="68"/>
    </row>
    <row r="18" spans="1:13" x14ac:dyDescent="0.25">
      <c r="A18" s="69" t="s">
        <v>291</v>
      </c>
      <c r="B18" s="69"/>
      <c r="C18" s="69"/>
      <c r="D18" s="69"/>
      <c r="E18" s="69"/>
      <c r="F18" s="69"/>
      <c r="G18" s="69"/>
      <c r="H18" s="70"/>
      <c r="I18" s="68"/>
      <c r="J18" s="68"/>
      <c r="K18" s="68"/>
      <c r="L18" s="68"/>
      <c r="M18" s="68"/>
    </row>
    <row r="19" spans="1:13" x14ac:dyDescent="0.25">
      <c r="A19" s="68" t="s">
        <v>292</v>
      </c>
      <c r="B19" s="4" t="s">
        <v>34</v>
      </c>
      <c r="C19" s="4" t="s">
        <v>35</v>
      </c>
      <c r="D19" s="4"/>
      <c r="E19" s="71"/>
      <c r="F19" s="72" t="s">
        <v>293</v>
      </c>
      <c r="G19" s="67"/>
      <c r="H19" s="73" t="s">
        <v>294</v>
      </c>
      <c r="I19" s="71"/>
      <c r="J19" s="71"/>
      <c r="K19" s="68"/>
      <c r="L19" s="68"/>
      <c r="M19" s="68"/>
    </row>
    <row r="20" spans="1:13" x14ac:dyDescent="0.25">
      <c r="A20" s="68" t="s">
        <v>292</v>
      </c>
      <c r="B20" s="4" t="s">
        <v>38</v>
      </c>
      <c r="C20" s="4" t="s">
        <v>39</v>
      </c>
      <c r="D20" s="4"/>
      <c r="E20" s="71"/>
      <c r="F20" s="72" t="s">
        <v>293</v>
      </c>
      <c r="G20" s="72"/>
      <c r="H20" s="73" t="s">
        <v>295</v>
      </c>
      <c r="I20" s="71"/>
      <c r="J20" s="71"/>
      <c r="K20" s="68"/>
      <c r="L20" s="68"/>
      <c r="M20" s="68"/>
    </row>
    <row r="21" spans="1:13" ht="15.75" customHeight="1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.75" customHeight="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3" ht="15.75" customHeigh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ht="15.75" customHeight="1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 ht="15.75" customHeight="1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 ht="15.75" customHeight="1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1:13" ht="15.75" customHeight="1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 ht="15.75" customHeight="1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ht="15.7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 ht="15.75" customHeight="1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 ht="15.75" customHeight="1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ht="15.75" customHeight="1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1:13" ht="15.75" customHeight="1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ht="15.75" customHeight="1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 ht="15.75" customHeigh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15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 ht="15.75" customHeight="1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 ht="15.75" customHeight="1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5.75" customHeigh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 ht="15.75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 ht="15.75" customHeight="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 ht="15.75" customHeigh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ht="15.7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 ht="15.7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 ht="15.7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 ht="15.7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 ht="15.7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 ht="15.7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 ht="15.7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 ht="15.7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3" ht="15.7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</row>
    <row r="52" spans="1:13" ht="15.7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 ht="15.75" customHeigh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 ht="15.75" customHeigh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 ht="15.75" customHeigh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13" ht="15.75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 ht="15.75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1:13" ht="15.75" customHeight="1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1:13" ht="15.75" customHeight="1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1:13" ht="15.75" customHeight="1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3" ht="15.75" customHeight="1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1:13" ht="15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3" ht="15.75" customHeight="1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3" ht="15.75" customHeight="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 ht="15.75" customHeight="1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1:13" ht="15.75" customHeight="1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1:13" ht="15.75" customHeight="1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 ht="15.75" customHeigh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 ht="15.75" customHeight="1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 ht="15.75" customHeight="1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1:13" ht="15.75" customHeight="1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 ht="15.75" customHeight="1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3" ht="15.75" customHeight="1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3" ht="15.75" customHeight="1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3" ht="15.75" customHeigh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5.75" customHeigh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1:13" ht="15.75" customHeight="1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1:13" ht="15.75" customHeight="1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1:13" ht="15.75" customHeight="1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3" ht="15.75" customHeight="1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15.75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.75" customHeigh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1:13" ht="15.75" customHeight="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3" ht="15.75" customHeight="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1:13" ht="15.75" customHeight="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</row>
    <row r="86" spans="1:13" ht="15.75" customHeight="1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1:13" ht="15.75" customHeight="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</row>
    <row r="88" spans="1:13" ht="15.75" customHeight="1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</row>
    <row r="89" spans="1:13" ht="15.75" customHeight="1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</row>
    <row r="90" spans="1:13" ht="15.75" customHeight="1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</row>
    <row r="91" spans="1:13" ht="15.75" customHeight="1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.75" customHeigh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</row>
    <row r="93" spans="1:13" ht="15.75" customHeight="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</row>
    <row r="94" spans="1:13" ht="15.75" customHeigh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1:13" ht="15.75" customHeight="1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1:13" ht="15.75" customHeight="1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</row>
    <row r="97" spans="1:13" ht="15.75" customHeight="1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</row>
    <row r="98" spans="1:13" ht="15.75" customHeight="1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</row>
    <row r="99" spans="1:13" ht="15.75" customHeight="1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</row>
    <row r="100" spans="1:13" ht="15.75" customHeight="1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</row>
    <row r="101" spans="1:13" ht="15.75" customHeight="1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</row>
    <row r="102" spans="1:13" ht="15.75" customHeigh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</row>
    <row r="103" spans="1:13" ht="15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</row>
    <row r="104" spans="1:13" ht="15.75" customHeigh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1:13" ht="15.75" customHeight="1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</row>
    <row r="106" spans="1:13" ht="15.75" customHeight="1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</row>
    <row r="107" spans="1:13" ht="15.75" customHeight="1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</row>
    <row r="108" spans="1:13" ht="15.75" customHeight="1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</row>
    <row r="109" spans="1:13" ht="15.75" customHeight="1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</row>
    <row r="110" spans="1:13" ht="15.75" customHeight="1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</row>
    <row r="111" spans="1:13" ht="15.75" customHeight="1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</row>
    <row r="112" spans="1:13" ht="15.75" customHeight="1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5.75" customHeight="1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</row>
    <row r="114" spans="1:13" ht="15.75" customHeight="1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</row>
    <row r="115" spans="1:13" ht="15.75" customHeight="1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</row>
    <row r="116" spans="1:13" ht="15.75" customHeight="1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</row>
    <row r="117" spans="1:13" ht="15.75" customHeight="1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</row>
    <row r="118" spans="1:13" ht="15.75" customHeight="1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</row>
    <row r="119" spans="1:13" ht="15.75" customHeight="1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</row>
    <row r="120" spans="1:13" ht="15.75" customHeight="1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</row>
    <row r="121" spans="1:13" ht="15.75" customHeight="1" x14ac:dyDescent="0.2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</row>
    <row r="122" spans="1:13" ht="15.75" customHeight="1" x14ac:dyDescent="0.2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</row>
    <row r="123" spans="1:13" ht="15.75" customHeight="1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</row>
    <row r="124" spans="1:13" ht="15.75" customHeigh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</row>
    <row r="125" spans="1:13" ht="15.75" customHeight="1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</row>
    <row r="126" spans="1:13" ht="15.75" customHeigh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</row>
    <row r="127" spans="1:13" ht="15.75" customHeight="1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</row>
    <row r="128" spans="1:13" ht="15.75" customHeight="1" x14ac:dyDescent="0.2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</row>
    <row r="129" spans="1:13" ht="15.75" customHeight="1" x14ac:dyDescent="0.2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</row>
    <row r="130" spans="1:13" ht="15.75" customHeight="1" x14ac:dyDescent="0.2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</row>
    <row r="131" spans="1:13" ht="15.75" customHeight="1" x14ac:dyDescent="0.25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</row>
    <row r="132" spans="1:13" ht="15.75" customHeight="1" x14ac:dyDescent="0.25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</row>
    <row r="133" spans="1:13" ht="15.75" customHeight="1" x14ac:dyDescent="0.25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</row>
    <row r="134" spans="1:13" ht="15.75" customHeight="1" x14ac:dyDescent="0.25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</row>
    <row r="135" spans="1:13" ht="15.75" customHeight="1" x14ac:dyDescent="0.2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</row>
    <row r="136" spans="1:13" ht="15.75" customHeight="1" x14ac:dyDescent="0.2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</row>
    <row r="137" spans="1:13" ht="15.75" customHeight="1" x14ac:dyDescent="0.2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</row>
    <row r="138" spans="1:13" ht="15.75" customHeight="1" x14ac:dyDescent="0.2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</row>
    <row r="139" spans="1:13" ht="15.75" customHeight="1" x14ac:dyDescent="0.2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</row>
    <row r="140" spans="1:13" ht="15.75" customHeight="1" x14ac:dyDescent="0.2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</row>
    <row r="141" spans="1:13" ht="15.75" customHeight="1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</row>
    <row r="142" spans="1:13" ht="15.75" customHeight="1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</row>
    <row r="143" spans="1:13" ht="15.75" customHeight="1" x14ac:dyDescent="0.2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</row>
    <row r="144" spans="1:13" ht="15.75" customHeight="1" x14ac:dyDescent="0.2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</row>
    <row r="145" spans="1:13" ht="15.75" customHeight="1" x14ac:dyDescent="0.2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</row>
    <row r="146" spans="1:13" ht="15.75" customHeight="1" x14ac:dyDescent="0.2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</row>
    <row r="147" spans="1:13" ht="15.75" customHeight="1" x14ac:dyDescent="0.25"/>
    <row r="148" spans="1:13" ht="15.75" customHeight="1" x14ac:dyDescent="0.25"/>
    <row r="149" spans="1:13" ht="15.75" customHeight="1" x14ac:dyDescent="0.25"/>
    <row r="150" spans="1:13" ht="15.75" customHeight="1" x14ac:dyDescent="0.25"/>
    <row r="151" spans="1:13" ht="15.75" customHeight="1" x14ac:dyDescent="0.25"/>
    <row r="152" spans="1:13" ht="15.75" customHeight="1" x14ac:dyDescent="0.25"/>
    <row r="153" spans="1:13" ht="15.75" customHeight="1" x14ac:dyDescent="0.25"/>
    <row r="154" spans="1:13" ht="15.75" customHeight="1" x14ac:dyDescent="0.25"/>
    <row r="155" spans="1:13" ht="15.75" customHeight="1" x14ac:dyDescent="0.25"/>
    <row r="156" spans="1:13" ht="15.75" customHeight="1" x14ac:dyDescent="0.25"/>
    <row r="157" spans="1:13" ht="15.75" customHeight="1" x14ac:dyDescent="0.25"/>
    <row r="158" spans="1:13" ht="15.75" customHeight="1" x14ac:dyDescent="0.25"/>
    <row r="159" spans="1:13" ht="15.75" customHeight="1" x14ac:dyDescent="0.25"/>
    <row r="160" spans="1:13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ckakjafBXgSJwV8p5B08ciW0gOZ0+dmwbqaAp6NlPk+mFtBnZGcypZRnbgwSKiN8yMwRrVVkv/ktpBvylnmX1A==" saltValue="LEezihDvWKfkVzj6DjOWaA==" spinCount="100000" sheet="1" objects="1" scenarios="1"/>
  <mergeCells count="7">
    <mergeCell ref="A1:D1"/>
    <mergeCell ref="A15:M15"/>
    <mergeCell ref="A3:M3"/>
    <mergeCell ref="A8:M8"/>
    <mergeCell ref="A9:M9"/>
    <mergeCell ref="A10:M10"/>
    <mergeCell ref="A13:M13"/>
  </mergeCells>
  <pageMargins left="0.70866141732283472" right="0.70866141732283472" top="0.78740157480314965" bottom="0.7874015748031496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00"/>
  <sheetViews>
    <sheetView workbookViewId="0"/>
  </sheetViews>
  <sheetFormatPr defaultColWidth="14.42578125" defaultRowHeight="15" customHeight="1" x14ac:dyDescent="0.25"/>
  <cols>
    <col min="1" max="1" width="82.85546875" customWidth="1"/>
    <col min="2" max="2" width="21.85546875" customWidth="1"/>
    <col min="3" max="26" width="8.7109375" customWidth="1"/>
  </cols>
  <sheetData>
    <row r="1" spans="1:20" ht="16.5" customHeight="1" x14ac:dyDescent="0.25">
      <c r="A1" s="74" t="s">
        <v>77</v>
      </c>
    </row>
    <row r="2" spans="1:20" x14ac:dyDescent="0.25">
      <c r="A2" s="75" t="s">
        <v>78</v>
      </c>
    </row>
    <row r="3" spans="1:20" x14ac:dyDescent="0.25">
      <c r="A3" s="75" t="s">
        <v>296</v>
      </c>
    </row>
    <row r="4" spans="1:20" x14ac:dyDescent="0.25">
      <c r="A4" s="75" t="s">
        <v>297</v>
      </c>
    </row>
    <row r="5" spans="1:20" x14ac:dyDescent="0.25">
      <c r="A5" s="75" t="s">
        <v>298</v>
      </c>
    </row>
    <row r="7" spans="1:20" x14ac:dyDescent="0.25">
      <c r="A7" s="76" t="s">
        <v>81</v>
      </c>
      <c r="B7" s="76" t="s">
        <v>81</v>
      </c>
    </row>
    <row r="8" spans="1:20" x14ac:dyDescent="0.25">
      <c r="A8" s="75" t="s">
        <v>78</v>
      </c>
      <c r="B8" s="75" t="s">
        <v>78</v>
      </c>
    </row>
    <row r="9" spans="1:20" x14ac:dyDescent="0.25">
      <c r="A9" s="77" t="s">
        <v>299</v>
      </c>
      <c r="B9" s="75" t="s">
        <v>300</v>
      </c>
      <c r="T9" s="75" t="s">
        <v>297</v>
      </c>
    </row>
    <row r="10" spans="1:20" ht="17.25" customHeight="1" x14ac:dyDescent="0.25">
      <c r="A10" s="77" t="s">
        <v>301</v>
      </c>
      <c r="B10" s="75" t="s">
        <v>302</v>
      </c>
      <c r="T10" s="75" t="s">
        <v>297</v>
      </c>
    </row>
    <row r="11" spans="1:20" x14ac:dyDescent="0.25">
      <c r="A11" s="77" t="s">
        <v>303</v>
      </c>
      <c r="B11" s="75" t="s">
        <v>304</v>
      </c>
      <c r="T11" s="75" t="s">
        <v>297</v>
      </c>
    </row>
    <row r="12" spans="1:20" x14ac:dyDescent="0.25">
      <c r="A12" s="77" t="s">
        <v>305</v>
      </c>
      <c r="B12" s="75" t="s">
        <v>306</v>
      </c>
      <c r="T12" s="75" t="s">
        <v>297</v>
      </c>
    </row>
    <row r="13" spans="1:20" x14ac:dyDescent="0.25">
      <c r="B13" s="75" t="s">
        <v>307</v>
      </c>
      <c r="T13" s="75" t="s">
        <v>297</v>
      </c>
    </row>
    <row r="14" spans="1:20" x14ac:dyDescent="0.25">
      <c r="T14" s="75" t="s">
        <v>297</v>
      </c>
    </row>
    <row r="15" spans="1:20" x14ac:dyDescent="0.25">
      <c r="T15" s="75" t="s">
        <v>297</v>
      </c>
    </row>
    <row r="16" spans="1:20" x14ac:dyDescent="0.25">
      <c r="T16" s="75" t="s">
        <v>297</v>
      </c>
    </row>
    <row r="17" spans="20:20" x14ac:dyDescent="0.25">
      <c r="T17" s="75" t="s">
        <v>297</v>
      </c>
    </row>
    <row r="18" spans="20:20" x14ac:dyDescent="0.25">
      <c r="T18" s="75" t="s">
        <v>297</v>
      </c>
    </row>
    <row r="21" spans="20:20" ht="15.75" customHeight="1" x14ac:dyDescent="0.25"/>
    <row r="22" spans="20:20" ht="15.75" customHeight="1" x14ac:dyDescent="0.25"/>
    <row r="23" spans="20:20" ht="15.75" customHeight="1" x14ac:dyDescent="0.25"/>
    <row r="24" spans="20:20" ht="15.75" customHeight="1" x14ac:dyDescent="0.25"/>
    <row r="25" spans="20:20" ht="15.75" customHeight="1" x14ac:dyDescent="0.25"/>
    <row r="26" spans="20:20" ht="15.75" customHeight="1" x14ac:dyDescent="0.25"/>
    <row r="27" spans="20:20" ht="15.75" customHeight="1" x14ac:dyDescent="0.25"/>
    <row r="28" spans="20:20" ht="15.75" customHeight="1" x14ac:dyDescent="0.25"/>
    <row r="29" spans="20:20" ht="15.75" customHeight="1" x14ac:dyDescent="0.25"/>
    <row r="30" spans="20:20" ht="15.75" customHeight="1" x14ac:dyDescent="0.25"/>
    <row r="31" spans="20:20" ht="15.75" customHeight="1" x14ac:dyDescent="0.25"/>
    <row r="32" spans="20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 Rozpočet k vyplnění v DPMK</vt:lpstr>
      <vt:lpstr>2. Rozpočet věcný</vt:lpstr>
      <vt:lpstr>3. Pokyny k vyplnění</vt:lpstr>
      <vt:lpstr>4.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Pavelka Jan</dc:creator>
  <cp:lastModifiedBy>Pavelka Jan</cp:lastModifiedBy>
  <dcterms:created xsi:type="dcterms:W3CDTF">2025-08-28T10:21:33Z</dcterms:created>
  <dcterms:modified xsi:type="dcterms:W3CDTF">2025-08-28T10:47:14Z</dcterms:modified>
</cp:coreProperties>
</file>