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580"/>
  </bookViews>
  <sheets>
    <sheet name="Česká literatura 2020_2" sheetId="1" r:id="rId1"/>
  </sheets>
  <calcPr calcId="145621"/>
</workbook>
</file>

<file path=xl/calcChain.xml><?xml version="1.0" encoding="utf-8"?>
<calcChain xmlns="http://schemas.openxmlformats.org/spreadsheetml/2006/main">
  <c r="S114" i="1" l="1"/>
  <c r="G114" i="1"/>
  <c r="F114" i="1"/>
  <c r="I114" i="1" s="1"/>
  <c r="E114" i="1"/>
  <c r="Q113" i="1"/>
  <c r="Q112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R89" i="1"/>
  <c r="Q89" i="1"/>
  <c r="R88" i="1"/>
  <c r="R114" i="1" s="1"/>
  <c r="T114" i="1" s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</calcChain>
</file>

<file path=xl/sharedStrings.xml><?xml version="1.0" encoding="utf-8"?>
<sst xmlns="http://schemas.openxmlformats.org/spreadsheetml/2006/main" count="284" uniqueCount="213">
  <si>
    <t>2. výběrové dotační řízení 2020 - PODPORA VYDÁVÁNÍ ČESKÉ LITERATURY</t>
  </si>
  <si>
    <t>Požadavek dotace</t>
  </si>
  <si>
    <t>NÁVRH DOTACE</t>
  </si>
  <si>
    <t>KOMENTÁŘ</t>
  </si>
  <si>
    <t>Autor a název</t>
  </si>
  <si>
    <t>Vydavatel</t>
  </si>
  <si>
    <t>Editor</t>
  </si>
  <si>
    <t>CN</t>
  </si>
  <si>
    <t>Celkem</t>
  </si>
  <si>
    <t>BODY</t>
  </si>
  <si>
    <t>Sylvie Richterová: Neviditelné jistoty</t>
  </si>
  <si>
    <t>Jakub Hlaváček</t>
  </si>
  <si>
    <t>Ivan Wernisch: Don Čičo má v klopě orchidej</t>
  </si>
  <si>
    <t>Pavel Novotný: Dědek</t>
  </si>
  <si>
    <t>TRIGON-KNIHY s.r.o.</t>
  </si>
  <si>
    <t>Yveta Shanfeldová - Skromná místa nespaní</t>
  </si>
  <si>
    <t>Jan Šavrda</t>
  </si>
  <si>
    <t>Pavel Petr: Eféb směje se mezi jinými slovy</t>
  </si>
  <si>
    <t>Protimluv, z.s.</t>
  </si>
  <si>
    <t>Anna Luňáková: Mráz přede mnou Mráz za mnou Mráz ohni</t>
  </si>
  <si>
    <t>Jaroslav Kovanda: Za oknem Mitterrand</t>
  </si>
  <si>
    <t>Ing. Daniel Podhradský</t>
  </si>
  <si>
    <t>Julius Benko: Týdny v páru</t>
  </si>
  <si>
    <t>Pavel Mervart</t>
  </si>
  <si>
    <t>Pavel Rajchman: Zboží</t>
  </si>
  <si>
    <t>Nakladatelství Triáda</t>
  </si>
  <si>
    <t>Jiří Gold - Básně</t>
  </si>
  <si>
    <t>Větrné mlýny s.r.o.</t>
  </si>
  <si>
    <t>Malijevský: Poprvé v nějakém baru</t>
  </si>
  <si>
    <t>Milan Hodek</t>
  </si>
  <si>
    <t>Vladimír Mikeš: Výbor z díla (pracovní název)</t>
  </si>
  <si>
    <t>A. Petruželka</t>
  </si>
  <si>
    <t>Tereza Riedlbauchová - Inkoustová skvrna Karibiku</t>
  </si>
  <si>
    <t>z. s. Literární salon</t>
  </si>
  <si>
    <t>Radek Štěpánek: Svědectví</t>
  </si>
  <si>
    <t>Dobrý důvod, z. s.</t>
  </si>
  <si>
    <t>Vojtěch Kučera: Typosie</t>
  </si>
  <si>
    <t>Tereza Šustková: Tíha vlny</t>
  </si>
  <si>
    <t>HOST - vydavatelství, s.r.o.</t>
  </si>
  <si>
    <t>Eva Dragulová: Moment dopadu</t>
  </si>
  <si>
    <t>Básník Ticho: Firemní návrh na dabing</t>
  </si>
  <si>
    <t>Mária Uhrinová:  Veduty a capriccia</t>
  </si>
  <si>
    <t>Mária Uhrinová</t>
  </si>
  <si>
    <t>Tomáš Gabriel: Broňka aneb Konec starousedlictví v Čechách</t>
  </si>
  <si>
    <t>Dusot_Josef Gabriel</t>
  </si>
  <si>
    <t>Jaromír Urban - Tenhle kraj ti neříká pane</t>
  </si>
  <si>
    <t>Markéta Pilátová – Senzibil</t>
  </si>
  <si>
    <t>Viktor Stoilov - Torst</t>
  </si>
  <si>
    <t>Václav Vokolek: Krajiny zjevení</t>
  </si>
  <si>
    <t>ARGO spol. s r.o.</t>
  </si>
  <si>
    <t>PETR STANČÍK, PRAVOMIL</t>
  </si>
  <si>
    <t>MARTIN REINER</t>
  </si>
  <si>
    <t>Jan Burian: NEŽ TO VÁŽNĚ ZAPOMENU aneb Z deníku potulného písničkáře</t>
  </si>
  <si>
    <t>Galén, spol. s r.o.</t>
  </si>
  <si>
    <t>Josef Kocourek: Modrá slečna / Jensen a lilie / Kráska</t>
  </si>
  <si>
    <t>Mgr. Filip Tomáš, Ph.D.</t>
  </si>
  <si>
    <t>Michal Jareš</t>
  </si>
  <si>
    <t>Zbyněk Černík: Cesty na sever</t>
  </si>
  <si>
    <t>Eda Kriseová; Mluvící hora</t>
  </si>
  <si>
    <t>Nakladatelství Práh s.r.o.</t>
  </si>
  <si>
    <t>Michaela Štěchová: Růže z Jericha</t>
  </si>
  <si>
    <t>Nakladatelství Paseka s.r.o.</t>
  </si>
  <si>
    <t>kolektiv autorů: Robot 100</t>
  </si>
  <si>
    <t>David Jan Novotný: Daleko od zahrady Eden</t>
  </si>
  <si>
    <t>Kalich- nakladatelství a knihkupectví, s.r.o.</t>
  </si>
  <si>
    <t>Anna Fodorová: LENKA</t>
  </si>
  <si>
    <t>Joachim Dvořák</t>
  </si>
  <si>
    <t>Bohumil Macháček, Stařec a zvíře</t>
  </si>
  <si>
    <t>Pulchra, s.r.o.</t>
  </si>
  <si>
    <t>Roman Ráž - Hry</t>
  </si>
  <si>
    <t>PAVEL HOUSER, PRAŽSKÉ PŘÍBĚHY</t>
  </si>
  <si>
    <t>Jan Kosek: Bez iluzí by to nešlo</t>
  </si>
  <si>
    <t>NLN, s.r.o.</t>
  </si>
  <si>
    <t>Alena Šubrtová: Doktor chudých</t>
  </si>
  <si>
    <t>Adin Ljuca : Jedna věta</t>
  </si>
  <si>
    <t>Revolver Revue o.p.s.</t>
  </si>
  <si>
    <t>Mikuláš Pešta: Učedník</t>
  </si>
  <si>
    <t>Albatros Media a.s.</t>
  </si>
  <si>
    <t>Jiří Brdečka: Vila mystérií</t>
  </si>
  <si>
    <t>Limonádový Joe, s.r.o.</t>
  </si>
  <si>
    <t>Jan Šulc, T. Brdečková</t>
  </si>
  <si>
    <t>Lubomír Macháček: Zvíře na mostě</t>
  </si>
  <si>
    <t>Chrudoš Valoušek : Jedna věta</t>
  </si>
  <si>
    <t>Eberhardt Hauptbahnhof, básník český: Nedokončený kalendář na tento rok a všechny roky příští</t>
  </si>
  <si>
    <t>DAVID HRBEK, DOBROU NOC, ODCHÁZÍM</t>
  </si>
  <si>
    <t>Jan Pavel - Bleší cirkus</t>
  </si>
  <si>
    <t>Nakladatelství Slovart, s. r.o.</t>
  </si>
  <si>
    <t>Zeno Dostál: Malý vůz</t>
  </si>
  <si>
    <t>Vlastimil Třešňák: TO NEJDŮLEŽITĚJŠÍ O PANU MORITZOVI, KLÍČ JE POD ROHOŽKOU</t>
  </si>
  <si>
    <t>Daniel Petr: Proměna Mickeyho Wattse</t>
  </si>
  <si>
    <t>Jan Ježek: Kniha o Kladském pomezí – Sever</t>
  </si>
  <si>
    <t>Andrea Sedláčková: Nesnesitelný půvab nevěry</t>
  </si>
  <si>
    <t>PROSTOR, nakladatelství s.r.o.</t>
  </si>
  <si>
    <t xml:space="preserve">Zuzana Kaiserová: Starci </t>
  </si>
  <si>
    <t>Ing. Vít Houška</t>
  </si>
  <si>
    <t>Zdeněk Zikmund: Fotbal v Protektorátě</t>
  </si>
  <si>
    <t>Martin Fendrych: Šílenec</t>
  </si>
  <si>
    <t>Petr Motýl: Příběh pana rytíře Vítka a jeho dcery Anežky</t>
  </si>
  <si>
    <t>Zdánlivé pochybnosti</t>
  </si>
  <si>
    <t>H. Lundiaková</t>
  </si>
  <si>
    <t>Green Scum: Steam</t>
  </si>
  <si>
    <t>Jiří Wilson Němec: Vilémky</t>
  </si>
  <si>
    <t>Miroslav Tiefenbach</t>
  </si>
  <si>
    <t>VYŘ</t>
  </si>
  <si>
    <t>První vydání knihy je dosud v prodeji.</t>
  </si>
  <si>
    <t>Anna Novotná, Kateřina Sýsová; Zámečtí páni: Aby po nás něco zůstalo</t>
  </si>
  <si>
    <t>Komerční potenciál publikace, projekt zasahuje mimo dotační program komise.</t>
  </si>
  <si>
    <t>Ivan Černý: Oblíbenec smrti</t>
  </si>
  <si>
    <t>Grada Publishing, a.s.</t>
  </si>
  <si>
    <t>Jan Moštěk: Byl slídivej, jako kočka</t>
  </si>
  <si>
    <t>Daniel Vonášek (Zašek): Transmelancholie aneb Jak Franc Bašta k lásce přišel</t>
  </si>
  <si>
    <t>Knihy s úsměvem s.r.o.</t>
  </si>
  <si>
    <t>Diskutabilní hodnota projektu.</t>
  </si>
  <si>
    <t>ZaZlín</t>
  </si>
  <si>
    <t>Eliška Bittnerová - Vrásky jedné rusovlásky</t>
  </si>
  <si>
    <t>Diskutabilní hodnota projektu, spíše komerční charakter publikace.</t>
  </si>
  <si>
    <t>Země úsměvů (pracovní název) – kniha 30 povídek 30 autorů bude vydána k 30. Podzimnímu knižnímu veletrhu</t>
  </si>
  <si>
    <t>Hejkal s.r.o.</t>
  </si>
  <si>
    <t>Markéta Hejkalová</t>
  </si>
  <si>
    <t>Josef Tomáš - Vzpomínka na domov</t>
  </si>
  <si>
    <t>Michal Rejzek, Bohemian Taboo Stories, díl 2.</t>
  </si>
  <si>
    <t>Bohemian Taboo, s.r.o.</t>
  </si>
  <si>
    <t>Michal Rejzek</t>
  </si>
  <si>
    <t>Komerční charakter publikace, diskutabilní hodnota projektu. Též zisková kalkulace.</t>
  </si>
  <si>
    <t xml:space="preserve">Peter Becher, Steffen Höhne, Jörg Krappmann, Manfred Weinberg: Kompendium německé literatury českých zemí </t>
  </si>
  <si>
    <t>Ústav pro českou literaturu AV ČR, v. v. i.</t>
  </si>
  <si>
    <t>Martin Machovec: K interpretaci české podzemní a undergroundové literatury 1948–1989</t>
  </si>
  <si>
    <t>Jan Šulc: O knihách a lidech</t>
  </si>
  <si>
    <t>Marie Kubínová: Časoprostor lyriky</t>
  </si>
  <si>
    <t>XXX</t>
  </si>
  <si>
    <t>Josef Kroutvor: Literární portréty a eseje</t>
  </si>
  <si>
    <t>Karel Čapek: Publicistika pozapomenutá v Národních listech 1917-21</t>
  </si>
  <si>
    <t>Ing. Petr Lachmann - ARSCI</t>
  </si>
  <si>
    <t>P. Lachmann, M. Paták</t>
  </si>
  <si>
    <t>Jiří Suk:  Šťastné zítřky, úzkostné včerejšky</t>
  </si>
  <si>
    <t>I. Coufalová</t>
  </si>
  <si>
    <t>Bohumil Doležal: Češi, Evropa, smíření</t>
  </si>
  <si>
    <t>Marek Vajchr – Otto von Graben zum Stein : Strašidelné Čechy</t>
  </si>
  <si>
    <t xml:space="preserve">Lubomí Martínek, Klub obyčejných smrtelníků </t>
  </si>
  <si>
    <t>PAVEL HOŠEK: Sloužím Tajnému ohni. Duchovní zdroje literární tvorby J. R. R. Tolkiena</t>
  </si>
  <si>
    <t>Centrum pro studium
 demokracie a kultury, o.p.s.</t>
  </si>
  <si>
    <t>Petra Veselá, Hrabství zvuků</t>
  </si>
  <si>
    <t>Helena Kadečková: Život s Islandem</t>
  </si>
  <si>
    <t>Daniela Iwashita</t>
  </si>
  <si>
    <t>Zdeněk Justoň: Hospodaření českého lidu</t>
  </si>
  <si>
    <t xml:space="preserve"> Pavel Klusák: GOTT. Československý příběh</t>
  </si>
  <si>
    <t>Michal Janata: Nezavršitelnost spravedlnosti</t>
  </si>
  <si>
    <t>Radim Marada - Co je nového v sociologii</t>
  </si>
  <si>
    <t>Nová beseda, z. s.</t>
  </si>
  <si>
    <t>Kolektiv autorů a autorek - Čemu věřit</t>
  </si>
  <si>
    <t xml:space="preserve"> Tadeáš Vojtěch Sláma - Plejády</t>
  </si>
  <si>
    <t>Lenka Elbe: Uranova</t>
  </si>
  <si>
    <t>Lubomír Krupka: Falešné bankovky</t>
  </si>
  <si>
    <t>Jana Vitíková: Na kusy</t>
  </si>
  <si>
    <t>Gábina Pokorná; V hlavě: Ze zápisků mladé schizofreničky</t>
  </si>
  <si>
    <t>Dalibor Maňas - Plné hřiště</t>
  </si>
  <si>
    <t>Vzpomínky jako lék</t>
  </si>
  <si>
    <t>Pasparta publishing, s. r. o.</t>
  </si>
  <si>
    <t>Věra Šimonová</t>
  </si>
  <si>
    <t>František Štorm: Stavitelé ateliéru aneb Spiritos creapiritos / Chvála fantastické architektury</t>
  </si>
  <si>
    <t>Kristýna Vorlíčková - Open space</t>
  </si>
  <si>
    <t>Vojtěch Rauer: Na Seně</t>
  </si>
  <si>
    <t>Nela Bártová – Na konci chodby je ráno</t>
  </si>
  <si>
    <t>Provoz Hlubina z.s.</t>
  </si>
  <si>
    <t>Jan Nepomuk Piskač - Počítání oveček (hightech haiku)</t>
  </si>
  <si>
    <t>Vladimír Liška – Hokrstory</t>
  </si>
  <si>
    <t>65. pole, Brandejs</t>
  </si>
  <si>
    <t>Mikuláš Křepelka - Můj Hobbymarket</t>
  </si>
  <si>
    <t>Jan Zábrana: Eseje</t>
  </si>
  <si>
    <t>Karel Havlíček Borovský Korespondence III.</t>
  </si>
  <si>
    <t>Jan Adam</t>
  </si>
  <si>
    <t>Petr Král - Spisy III.</t>
  </si>
  <si>
    <t xml:space="preserve">Pavla Plachá, Zpřetrhané životy </t>
  </si>
  <si>
    <t>M. Vojtková</t>
  </si>
  <si>
    <t>Jaroslav Erik Frič: Sebrané básně</t>
  </si>
  <si>
    <t>Pavel Halík, Česká architektura 50. let (pracovní název)</t>
  </si>
  <si>
    <t>KATEŘINA OLIVOVÁ: MILK AND HONEY</t>
  </si>
  <si>
    <t>nakladatelství wo-men</t>
  </si>
  <si>
    <t>K. Olivová, B. Baronová</t>
  </si>
  <si>
    <t xml:space="preserve">VES NICE – Portréty současné architektonické proměny českého venkova </t>
  </si>
  <si>
    <t>Meziměsto, z.s.</t>
  </si>
  <si>
    <t>Radomil Uhlíř: Skrývám se, ale nikdo mě nehledá (Výbor z díla)</t>
  </si>
  <si>
    <t>M. Hrubý, Jar. Horecký, J. Valenta</t>
  </si>
  <si>
    <t>Tomáš Prokůpek: Artuš Scheiner a jeho Kulihrášek (prac. název)</t>
  </si>
  <si>
    <t>Filip Tomáš - Akropolis</t>
  </si>
  <si>
    <t>T. Prokůpek</t>
  </si>
  <si>
    <t>ŽENSKÉ HLASY: AUSTRÁLIE</t>
  </si>
  <si>
    <t>Barbora Baronová</t>
  </si>
  <si>
    <t>Martin Hilský: Shakespearova Anglie</t>
  </si>
  <si>
    <t>Academia</t>
  </si>
  <si>
    <t>VYŘAZENÉ PROJEKTY</t>
  </si>
  <si>
    <t>Aleš Kisil: Vladimír Fuka</t>
  </si>
  <si>
    <t>Projekt je mimo podporované dotační okruhy</t>
  </si>
  <si>
    <t>Karel Meister: 50 tváří 50 let</t>
  </si>
  <si>
    <t>Luboš V. Koláček: Hantec (alternativní učebnice)</t>
  </si>
  <si>
    <t>Bondy, s.r.o.</t>
  </si>
  <si>
    <t>Neúplná žádost o dotaci, chybně vyplněná žádost</t>
  </si>
  <si>
    <t>Kamila Hladká: Sestry</t>
  </si>
  <si>
    <t>Dcera sestry, s. r. o.</t>
  </si>
  <si>
    <t>Milena HOLCOVÁ - BUDDHA. Ale to je jedno.</t>
  </si>
  <si>
    <t>Martin MATOUŠEK_Šalvar</t>
  </si>
  <si>
    <r>
      <t xml:space="preserve">               Hodnotící kritéria</t>
    </r>
    <r>
      <rPr>
        <sz val="12"/>
        <color rgb="FF1F497D"/>
        <rFont val="Calibri"/>
        <family val="2"/>
        <charset val="238"/>
      </rPr>
      <t> :     </t>
    </r>
  </si>
  <si>
    <r>
      <rPr>
        <b/>
        <sz val="11"/>
        <color theme="1"/>
        <rFont val="Times New Roman"/>
        <family val="1"/>
        <charset val="238"/>
      </rPr>
      <t xml:space="preserve">1.     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přínos pro obor (umělecká kvalita díla, kvalita překladu, zajímavý či náročný ediční počin, součást vydávaných spisů apod.)          50 %</t>
    </r>
    <r>
      <rPr>
        <b/>
        <sz val="11"/>
        <color rgb="FF1F497D"/>
        <rFont val="Calibri"/>
        <family val="2"/>
        <charset val="238"/>
        <scheme val="minor"/>
      </rPr>
      <t xml:space="preserve">                                      </t>
    </r>
  </si>
  <si>
    <t xml:space="preserve">2.       naplnění daného dotačního okruhu a záběr působnosti z geografického hlediska (požadavek nadregionálního </t>
  </si>
  <si>
    <r>
      <t xml:space="preserve">         </t>
    </r>
    <r>
      <rPr>
        <b/>
        <sz val="11"/>
        <color theme="1"/>
        <rFont val="Calibri"/>
        <family val="2"/>
        <charset val="238"/>
        <scheme val="minor"/>
      </rPr>
      <t xml:space="preserve">                 </t>
    </r>
  </si>
  <si>
    <t xml:space="preserve"> </t>
  </si>
  <si>
    <t xml:space="preserve"> významu projektu); přínos projektu z hlediska zachování a rozvíjení umělecké různorodosti                                                                   10 %       </t>
  </si>
  <si>
    <t>z hlediska zachování a rozvíjení umělecké různorodosti                                                                           10 % </t>
  </si>
  <si>
    <t xml:space="preserve"> umělecké  různorodosti                         10 % </t>
  </si>
  <si>
    <t xml:space="preserve">3.        obsahové a formální zpracování projektu (jasná formulace obsahu a cíle, konkrétní realizační plán, personální zajištění, </t>
  </si>
  <si>
    <r>
      <t xml:space="preserve">                časový harmonogram projektu, dostatečné podklady k posouzení projektu, reálnost realizace  projektu)                                                 </t>
    </r>
    <r>
      <rPr>
        <b/>
        <sz val="11"/>
        <color theme="1"/>
        <rFont val="Calibri"/>
        <family val="2"/>
        <charset val="238"/>
        <scheme val="minor"/>
      </rPr>
      <t>10 %</t>
    </r>
  </si>
  <si>
    <t xml:space="preserve">4.       ekonomické ukazatele, přiměřenost nákladů a požadavku na dotaci, zajištění příjmů event. vícezdrojového financování, </t>
  </si>
  <si>
    <r>
      <t xml:space="preserve">                posouzení prodejnosti titulu do 1 roku od vydání                                                                                                                                   </t>
    </r>
    <r>
      <rPr>
        <b/>
        <sz val="11"/>
        <color rgb="FF1F497D"/>
        <rFont val="Calibri"/>
        <family val="2"/>
        <charset val="238"/>
        <scheme val="minor"/>
      </rPr>
      <t xml:space="preserve">                             </t>
    </r>
    <r>
      <rPr>
        <b/>
        <sz val="11"/>
        <color theme="1"/>
        <rFont val="Calibri"/>
        <family val="2"/>
        <charset val="238"/>
        <scheme val="minor"/>
      </rPr>
      <t>30 %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</si>
</sst>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i/>
      <sz val="11"/>
      <color indexed="10"/>
      <name val="Calibri"/>
      <family val="2"/>
      <charset val="238"/>
    </font>
    <font>
      <i/>
      <sz val="11"/>
      <color indexed="1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rgb="FF1F497D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1F497D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220">
    <xf numFmtId="0" fontId="0" fillId="0" borderId="0" xfId="0"/>
    <xf numFmtId="0" fontId="0" fillId="2" borderId="0" xfId="0" applyFill="1" applyAlignment="1">
      <alignment horizont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3" fontId="0" fillId="2" borderId="0" xfId="0" applyNumberFormat="1" applyFill="1" applyAlignment="1">
      <alignment wrapText="1"/>
    </xf>
    <xf numFmtId="0" fontId="0" fillId="2" borderId="0" xfId="0" applyFill="1" applyAlignment="1">
      <alignment horizontal="right" wrapText="1"/>
    </xf>
    <xf numFmtId="1" fontId="2" fillId="2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3" fontId="2" fillId="4" borderId="4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1" fontId="2" fillId="4" borderId="3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center" vertical="center" wrapText="1"/>
    </xf>
    <xf numFmtId="1" fontId="2" fillId="4" borderId="11" xfId="0" applyNumberFormat="1" applyFont="1" applyFill="1" applyBorder="1" applyAlignment="1">
      <alignment horizontal="center" vertical="center" wrapText="1"/>
    </xf>
    <xf numFmtId="1" fontId="2" fillId="4" borderId="9" xfId="0" applyNumberFormat="1" applyFont="1" applyFill="1" applyBorder="1" applyAlignment="1">
      <alignment horizontal="center" vertical="center" wrapText="1"/>
    </xf>
    <xf numFmtId="3" fontId="2" fillId="4" borderId="9" xfId="0" applyNumberFormat="1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 wrapText="1"/>
    </xf>
    <xf numFmtId="0" fontId="2" fillId="5" borderId="10" xfId="0" applyFont="1" applyFill="1" applyBorder="1" applyAlignment="1">
      <alignment horizontal="center" wrapText="1"/>
    </xf>
    <xf numFmtId="1" fontId="2" fillId="4" borderId="12" xfId="0" applyNumberFormat="1" applyFont="1" applyFill="1" applyBorder="1" applyAlignment="1">
      <alignment horizontal="center" vertical="center" wrapText="1"/>
    </xf>
    <xf numFmtId="1" fontId="2" fillId="2" borderId="11" xfId="0" applyNumberFormat="1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2" borderId="13" xfId="0" applyFill="1" applyBorder="1" applyAlignment="1">
      <alignment horizontal="center" wrapText="1"/>
    </xf>
    <xf numFmtId="0" fontId="0" fillId="4" borderId="14" xfId="0" applyFill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3" fontId="0" fillId="0" borderId="15" xfId="0" applyNumberFormat="1" applyBorder="1" applyAlignment="1">
      <alignment wrapText="1"/>
    </xf>
    <xf numFmtId="3" fontId="0" fillId="0" borderId="14" xfId="0" applyNumberFormat="1" applyBorder="1" applyAlignment="1">
      <alignment wrapText="1"/>
    </xf>
    <xf numFmtId="0" fontId="0" fillId="0" borderId="14" xfId="0" applyFont="1" applyBorder="1" applyAlignment="1">
      <alignment horizontal="right" wrapText="1"/>
    </xf>
    <xf numFmtId="0" fontId="0" fillId="0" borderId="15" xfId="0" applyFont="1" applyBorder="1" applyAlignment="1">
      <alignment horizontal="right" wrapText="1"/>
    </xf>
    <xf numFmtId="0" fontId="0" fillId="0" borderId="15" xfId="0" applyFont="1" applyBorder="1" applyAlignment="1">
      <alignment wrapText="1"/>
    </xf>
    <xf numFmtId="0" fontId="0" fillId="0" borderId="16" xfId="0" applyFont="1" applyBorder="1" applyAlignment="1">
      <alignment horizontal="right" wrapText="1"/>
    </xf>
    <xf numFmtId="1" fontId="2" fillId="4" borderId="17" xfId="0" applyNumberFormat="1" applyFont="1" applyFill="1" applyBorder="1" applyAlignment="1">
      <alignment horizontal="center" wrapText="1"/>
    </xf>
    <xf numFmtId="3" fontId="2" fillId="2" borderId="18" xfId="0" applyNumberFormat="1" applyFont="1" applyFill="1" applyBorder="1"/>
    <xf numFmtId="3" fontId="2" fillId="2" borderId="15" xfId="0" applyNumberFormat="1" applyFont="1" applyFill="1" applyBorder="1" applyAlignment="1">
      <alignment wrapText="1"/>
    </xf>
    <xf numFmtId="3" fontId="2" fillId="2" borderId="16" xfId="0" applyNumberFormat="1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0" fillId="4" borderId="19" xfId="0" applyFill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20" xfId="0" applyBorder="1" applyAlignment="1">
      <alignment wrapText="1"/>
    </xf>
    <xf numFmtId="3" fontId="0" fillId="0" borderId="13" xfId="0" applyNumberFormat="1" applyBorder="1" applyAlignment="1">
      <alignment wrapText="1"/>
    </xf>
    <xf numFmtId="3" fontId="0" fillId="0" borderId="19" xfId="0" applyNumberFormat="1" applyBorder="1" applyAlignment="1">
      <alignment wrapText="1"/>
    </xf>
    <xf numFmtId="0" fontId="0" fillId="0" borderId="19" xfId="0" applyFont="1" applyBorder="1" applyAlignment="1">
      <alignment horizontal="right" wrapText="1"/>
    </xf>
    <xf numFmtId="0" fontId="0" fillId="0" borderId="13" xfId="0" applyFont="1" applyBorder="1" applyAlignment="1">
      <alignment horizontal="right" wrapText="1"/>
    </xf>
    <xf numFmtId="0" fontId="0" fillId="0" borderId="13" xfId="0" applyFont="1" applyBorder="1" applyAlignment="1">
      <alignment wrapText="1"/>
    </xf>
    <xf numFmtId="0" fontId="0" fillId="0" borderId="20" xfId="0" applyFont="1" applyBorder="1" applyAlignment="1">
      <alignment horizontal="right" wrapText="1"/>
    </xf>
    <xf numFmtId="1" fontId="2" fillId="4" borderId="21" xfId="0" applyNumberFormat="1" applyFont="1" applyFill="1" applyBorder="1" applyAlignment="1">
      <alignment horizontal="center" wrapText="1"/>
    </xf>
    <xf numFmtId="3" fontId="2" fillId="2" borderId="22" xfId="0" applyNumberFormat="1" applyFont="1" applyFill="1" applyBorder="1"/>
    <xf numFmtId="3" fontId="2" fillId="2" borderId="13" xfId="0" applyNumberFormat="1" applyFont="1" applyFill="1" applyBorder="1" applyAlignment="1">
      <alignment wrapText="1"/>
    </xf>
    <xf numFmtId="3" fontId="2" fillId="2" borderId="20" xfId="0" applyNumberFormat="1" applyFont="1" applyFill="1" applyBorder="1" applyAlignment="1">
      <alignment wrapText="1"/>
    </xf>
    <xf numFmtId="0" fontId="0" fillId="0" borderId="21" xfId="0" applyBorder="1" applyAlignment="1">
      <alignment wrapText="1"/>
    </xf>
    <xf numFmtId="0" fontId="4" fillId="0" borderId="13" xfId="0" applyFont="1" applyBorder="1" applyAlignment="1">
      <alignment wrapText="1"/>
    </xf>
    <xf numFmtId="3" fontId="2" fillId="2" borderId="23" xfId="0" applyNumberFormat="1" applyFont="1" applyFill="1" applyBorder="1"/>
    <xf numFmtId="3" fontId="2" fillId="2" borderId="24" xfId="0" applyNumberFormat="1" applyFont="1" applyFill="1" applyBorder="1"/>
    <xf numFmtId="3" fontId="2" fillId="3" borderId="23" xfId="0" applyNumberFormat="1" applyFont="1" applyFill="1" applyBorder="1"/>
    <xf numFmtId="0" fontId="0" fillId="0" borderId="21" xfId="0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3" fontId="5" fillId="0" borderId="13" xfId="0" applyNumberFormat="1" applyFont="1" applyBorder="1" applyAlignment="1">
      <alignment wrapText="1"/>
    </xf>
    <xf numFmtId="0" fontId="0" fillId="4" borderId="25" xfId="0" applyFill="1" applyBorder="1" applyAlignment="1">
      <alignment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3" fontId="0" fillId="0" borderId="26" xfId="0" applyNumberFormat="1" applyBorder="1" applyAlignment="1">
      <alignment wrapText="1"/>
    </xf>
    <xf numFmtId="3" fontId="0" fillId="0" borderId="25" xfId="0" applyNumberFormat="1" applyBorder="1" applyAlignment="1">
      <alignment wrapText="1"/>
    </xf>
    <xf numFmtId="0" fontId="0" fillId="0" borderId="25" xfId="0" applyFont="1" applyBorder="1" applyAlignment="1">
      <alignment horizontal="right" wrapText="1"/>
    </xf>
    <xf numFmtId="0" fontId="0" fillId="0" borderId="26" xfId="0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0" fontId="0" fillId="0" borderId="26" xfId="0" applyFont="1" applyBorder="1" applyAlignment="1">
      <alignment wrapText="1"/>
    </xf>
    <xf numFmtId="0" fontId="0" fillId="0" borderId="27" xfId="0" applyFont="1" applyBorder="1" applyAlignment="1">
      <alignment horizontal="right" wrapText="1"/>
    </xf>
    <xf numFmtId="1" fontId="2" fillId="4" borderId="28" xfId="0" applyNumberFormat="1" applyFont="1" applyFill="1" applyBorder="1" applyAlignment="1">
      <alignment horizontal="center" wrapText="1"/>
    </xf>
    <xf numFmtId="3" fontId="2" fillId="2" borderId="29" xfId="0" applyNumberFormat="1" applyFont="1" applyFill="1" applyBorder="1"/>
    <xf numFmtId="3" fontId="2" fillId="2" borderId="26" xfId="0" applyNumberFormat="1" applyFont="1" applyFill="1" applyBorder="1" applyAlignment="1">
      <alignment wrapText="1"/>
    </xf>
    <xf numFmtId="3" fontId="2" fillId="2" borderId="27" xfId="0" applyNumberFormat="1" applyFont="1" applyFill="1" applyBorder="1" applyAlignment="1">
      <alignment wrapText="1"/>
    </xf>
    <xf numFmtId="0" fontId="0" fillId="4" borderId="30" xfId="0" applyFill="1" applyBorder="1" applyAlignment="1">
      <alignment wrapText="1"/>
    </xf>
    <xf numFmtId="0" fontId="0" fillId="0" borderId="31" xfId="0" applyBorder="1" applyAlignment="1">
      <alignment wrapText="1"/>
    </xf>
    <xf numFmtId="0" fontId="0" fillId="0" borderId="24" xfId="0" applyBorder="1" applyAlignment="1">
      <alignment wrapText="1"/>
    </xf>
    <xf numFmtId="3" fontId="0" fillId="0" borderId="31" xfId="0" applyNumberFormat="1" applyBorder="1" applyAlignment="1">
      <alignment wrapText="1"/>
    </xf>
    <xf numFmtId="3" fontId="0" fillId="0" borderId="30" xfId="0" applyNumberFormat="1" applyBorder="1" applyAlignment="1">
      <alignment wrapText="1"/>
    </xf>
    <xf numFmtId="0" fontId="0" fillId="0" borderId="30" xfId="0" applyFont="1" applyBorder="1" applyAlignment="1">
      <alignment horizontal="right" wrapText="1"/>
    </xf>
    <xf numFmtId="0" fontId="0" fillId="0" borderId="31" xfId="0" applyFont="1" applyBorder="1" applyAlignment="1">
      <alignment horizontal="right" wrapText="1"/>
    </xf>
    <xf numFmtId="0" fontId="0" fillId="0" borderId="31" xfId="0" applyFont="1" applyBorder="1" applyAlignment="1">
      <alignment wrapText="1"/>
    </xf>
    <xf numFmtId="0" fontId="0" fillId="0" borderId="24" xfId="0" applyFont="1" applyBorder="1" applyAlignment="1">
      <alignment horizontal="right" wrapText="1"/>
    </xf>
    <xf numFmtId="1" fontId="2" fillId="4" borderId="32" xfId="0" applyNumberFormat="1" applyFont="1" applyFill="1" applyBorder="1" applyAlignment="1">
      <alignment horizontal="center" wrapText="1"/>
    </xf>
    <xf numFmtId="3" fontId="2" fillId="2" borderId="31" xfId="0" applyNumberFormat="1" applyFont="1" applyFill="1" applyBorder="1" applyAlignment="1">
      <alignment wrapText="1"/>
    </xf>
    <xf numFmtId="3" fontId="2" fillId="2" borderId="24" xfId="0" applyNumberFormat="1" applyFont="1" applyFill="1" applyBorder="1" applyAlignment="1">
      <alignment wrapText="1"/>
    </xf>
    <xf numFmtId="0" fontId="4" fillId="0" borderId="20" xfId="0" applyFont="1" applyFill="1" applyBorder="1" applyAlignment="1">
      <alignment horizontal="right" wrapText="1"/>
    </xf>
    <xf numFmtId="0" fontId="0" fillId="2" borderId="21" xfId="0" applyFill="1" applyBorder="1" applyAlignment="1">
      <alignment wrapText="1"/>
    </xf>
    <xf numFmtId="0" fontId="5" fillId="4" borderId="25" xfId="0" applyFont="1" applyFill="1" applyBorder="1" applyAlignment="1">
      <alignment wrapText="1"/>
    </xf>
    <xf numFmtId="0" fontId="5" fillId="0" borderId="26" xfId="0" applyFont="1" applyBorder="1" applyAlignment="1">
      <alignment wrapText="1"/>
    </xf>
    <xf numFmtId="0" fontId="5" fillId="0" borderId="27" xfId="0" applyFont="1" applyBorder="1" applyAlignment="1">
      <alignment wrapText="1"/>
    </xf>
    <xf numFmtId="3" fontId="5" fillId="0" borderId="25" xfId="0" applyNumberFormat="1" applyFont="1" applyBorder="1" applyAlignment="1">
      <alignment wrapText="1"/>
    </xf>
    <xf numFmtId="3" fontId="5" fillId="0" borderId="26" xfId="0" applyNumberFormat="1" applyFont="1" applyBorder="1" applyAlignment="1">
      <alignment wrapText="1"/>
    </xf>
    <xf numFmtId="0" fontId="4" fillId="0" borderId="13" xfId="0" applyFont="1" applyBorder="1" applyAlignment="1">
      <alignment horizontal="right" wrapText="1"/>
    </xf>
    <xf numFmtId="3" fontId="2" fillId="2" borderId="30" xfId="0" applyNumberFormat="1" applyFont="1" applyFill="1" applyBorder="1"/>
    <xf numFmtId="0" fontId="5" fillId="0" borderId="13" xfId="0" applyFont="1" applyBorder="1" applyAlignment="1">
      <alignment wrapText="1"/>
    </xf>
    <xf numFmtId="0" fontId="5" fillId="0" borderId="20" xfId="0" applyFont="1" applyBorder="1" applyAlignment="1">
      <alignment wrapText="1"/>
    </xf>
    <xf numFmtId="3" fontId="5" fillId="0" borderId="19" xfId="0" applyNumberFormat="1" applyFont="1" applyBorder="1" applyAlignment="1">
      <alignment wrapText="1"/>
    </xf>
    <xf numFmtId="0" fontId="4" fillId="0" borderId="27" xfId="0" applyFont="1" applyBorder="1" applyAlignment="1">
      <alignment wrapText="1"/>
    </xf>
    <xf numFmtId="0" fontId="5" fillId="0" borderId="25" xfId="0" applyFont="1" applyBorder="1" applyAlignment="1">
      <alignment horizontal="right" wrapText="1"/>
    </xf>
    <xf numFmtId="0" fontId="5" fillId="0" borderId="26" xfId="0" applyFont="1" applyBorder="1" applyAlignment="1">
      <alignment horizontal="right" wrapText="1"/>
    </xf>
    <xf numFmtId="0" fontId="5" fillId="0" borderId="27" xfId="0" applyFont="1" applyBorder="1" applyAlignment="1">
      <alignment horizontal="right" wrapText="1"/>
    </xf>
    <xf numFmtId="1" fontId="6" fillId="4" borderId="28" xfId="0" applyNumberFormat="1" applyFont="1" applyFill="1" applyBorder="1" applyAlignment="1">
      <alignment horizontal="center" wrapText="1"/>
    </xf>
    <xf numFmtId="3" fontId="6" fillId="2" borderId="29" xfId="0" applyNumberFormat="1" applyFont="1" applyFill="1" applyBorder="1"/>
    <xf numFmtId="3" fontId="7" fillId="2" borderId="26" xfId="0" applyNumberFormat="1" applyFont="1" applyFill="1" applyBorder="1" applyAlignment="1">
      <alignment wrapText="1"/>
    </xf>
    <xf numFmtId="3" fontId="7" fillId="2" borderId="27" xfId="0" applyNumberFormat="1" applyFont="1" applyFill="1" applyBorder="1" applyAlignment="1">
      <alignment wrapText="1"/>
    </xf>
    <xf numFmtId="0" fontId="8" fillId="0" borderId="21" xfId="0" applyFont="1" applyBorder="1" applyAlignment="1">
      <alignment wrapText="1"/>
    </xf>
    <xf numFmtId="0" fontId="8" fillId="3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0" fillId="0" borderId="12" xfId="0" applyBorder="1" applyAlignment="1">
      <alignment wrapText="1"/>
    </xf>
    <xf numFmtId="0" fontId="0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3" fontId="4" fillId="0" borderId="13" xfId="0" applyNumberFormat="1" applyFont="1" applyBorder="1" applyAlignment="1">
      <alignment wrapText="1"/>
    </xf>
    <xf numFmtId="0" fontId="9" fillId="2" borderId="13" xfId="0" applyFont="1" applyFill="1" applyBorder="1" applyAlignment="1">
      <alignment horizontal="center" wrapText="1"/>
    </xf>
    <xf numFmtId="0" fontId="9" fillId="4" borderId="31" xfId="0" applyFont="1" applyFill="1" applyBorder="1" applyAlignment="1">
      <alignment wrapText="1"/>
    </xf>
    <xf numFmtId="0" fontId="9" fillId="0" borderId="3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3" fontId="9" fillId="0" borderId="19" xfId="0" applyNumberFormat="1" applyFont="1" applyBorder="1" applyAlignment="1">
      <alignment wrapText="1"/>
    </xf>
    <xf numFmtId="3" fontId="9" fillId="0" borderId="13" xfId="0" applyNumberFormat="1" applyFont="1" applyBorder="1" applyAlignment="1">
      <alignment wrapText="1"/>
    </xf>
    <xf numFmtId="0" fontId="9" fillId="0" borderId="19" xfId="0" applyFont="1" applyBorder="1" applyAlignment="1">
      <alignment horizontal="right" wrapText="1"/>
    </xf>
    <xf numFmtId="0" fontId="9" fillId="0" borderId="13" xfId="0" applyFont="1" applyBorder="1" applyAlignment="1">
      <alignment horizontal="right" wrapText="1"/>
    </xf>
    <xf numFmtId="0" fontId="9" fillId="0" borderId="13" xfId="0" applyFont="1" applyBorder="1" applyAlignment="1">
      <alignment wrapText="1"/>
    </xf>
    <xf numFmtId="0" fontId="9" fillId="0" borderId="20" xfId="0" applyFont="1" applyBorder="1" applyAlignment="1">
      <alignment horizontal="right" wrapText="1"/>
    </xf>
    <xf numFmtId="1" fontId="6" fillId="4" borderId="21" xfId="0" applyNumberFormat="1" applyFont="1" applyFill="1" applyBorder="1" applyAlignment="1">
      <alignment horizontal="center" wrapText="1"/>
    </xf>
    <xf numFmtId="3" fontId="6" fillId="2" borderId="23" xfId="0" applyNumberFormat="1" applyFont="1" applyFill="1" applyBorder="1"/>
    <xf numFmtId="3" fontId="6" fillId="2" borderId="13" xfId="0" applyNumberFormat="1" applyFont="1" applyFill="1" applyBorder="1" applyAlignment="1">
      <alignment wrapText="1"/>
    </xf>
    <xf numFmtId="3" fontId="6" fillId="2" borderId="20" xfId="0" applyNumberFormat="1" applyFont="1" applyFill="1" applyBorder="1" applyAlignment="1">
      <alignment wrapText="1"/>
    </xf>
    <xf numFmtId="0" fontId="9" fillId="0" borderId="21" xfId="0" applyFont="1" applyBorder="1" applyAlignment="1">
      <alignment wrapText="1"/>
    </xf>
    <xf numFmtId="0" fontId="9" fillId="3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0" fillId="4" borderId="33" xfId="0" applyFill="1" applyBorder="1" applyAlignment="1">
      <alignment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wrapText="1"/>
    </xf>
    <xf numFmtId="3" fontId="0" fillId="0" borderId="34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0" fontId="0" fillId="0" borderId="33" xfId="0" applyFont="1" applyBorder="1" applyAlignment="1">
      <alignment horizontal="right" wrapText="1"/>
    </xf>
    <xf numFmtId="0" fontId="0" fillId="0" borderId="34" xfId="0" applyFont="1" applyBorder="1" applyAlignment="1">
      <alignment horizontal="right" wrapText="1"/>
    </xf>
    <xf numFmtId="0" fontId="0" fillId="0" borderId="34" xfId="0" applyFont="1" applyBorder="1" applyAlignment="1">
      <alignment wrapText="1"/>
    </xf>
    <xf numFmtId="0" fontId="0" fillId="0" borderId="35" xfId="0" applyFont="1" applyBorder="1" applyAlignment="1">
      <alignment horizontal="right" wrapText="1"/>
    </xf>
    <xf numFmtId="1" fontId="2" fillId="4" borderId="36" xfId="0" applyNumberFormat="1" applyFont="1" applyFill="1" applyBorder="1" applyAlignment="1">
      <alignment horizontal="center" wrapText="1"/>
    </xf>
    <xf numFmtId="3" fontId="2" fillId="2" borderId="37" xfId="0" applyNumberFormat="1" applyFont="1" applyFill="1" applyBorder="1"/>
    <xf numFmtId="3" fontId="2" fillId="2" borderId="34" xfId="0" applyNumberFormat="1" applyFont="1" applyFill="1" applyBorder="1" applyAlignment="1">
      <alignment wrapText="1"/>
    </xf>
    <xf numFmtId="3" fontId="2" fillId="2" borderId="35" xfId="0" applyNumberFormat="1" applyFont="1" applyFill="1" applyBorder="1" applyAlignment="1">
      <alignment wrapText="1"/>
    </xf>
    <xf numFmtId="0" fontId="0" fillId="0" borderId="36" xfId="0" applyBorder="1" applyAlignment="1">
      <alignment wrapText="1"/>
    </xf>
    <xf numFmtId="0" fontId="0" fillId="0" borderId="25" xfId="0" applyBorder="1" applyAlignment="1">
      <alignment horizontal="right" wrapText="1"/>
    </xf>
    <xf numFmtId="0" fontId="0" fillId="0" borderId="26" xfId="0" applyBorder="1" applyAlignment="1">
      <alignment horizontal="right" wrapText="1"/>
    </xf>
    <xf numFmtId="0" fontId="2" fillId="0" borderId="26" xfId="0" applyFont="1" applyBorder="1" applyAlignment="1">
      <alignment wrapText="1"/>
    </xf>
    <xf numFmtId="0" fontId="0" fillId="0" borderId="27" xfId="0" applyBorder="1" applyAlignment="1">
      <alignment horizontal="right" wrapText="1"/>
    </xf>
    <xf numFmtId="0" fontId="0" fillId="2" borderId="31" xfId="0" applyFill="1" applyBorder="1" applyAlignment="1">
      <alignment horizontal="center" wrapText="1"/>
    </xf>
    <xf numFmtId="0" fontId="0" fillId="2" borderId="22" xfId="0" applyFill="1" applyBorder="1" applyAlignment="1">
      <alignment wrapText="1"/>
    </xf>
    <xf numFmtId="3" fontId="2" fillId="2" borderId="0" xfId="0" applyNumberFormat="1" applyFont="1" applyFill="1" applyAlignment="1">
      <alignment wrapText="1"/>
    </xf>
    <xf numFmtId="3" fontId="2" fillId="2" borderId="22" xfId="0" applyNumberFormat="1" applyFont="1" applyFill="1" applyBorder="1" applyAlignment="1">
      <alignment wrapText="1"/>
    </xf>
    <xf numFmtId="3" fontId="0" fillId="2" borderId="22" xfId="0" applyNumberFormat="1" applyFill="1" applyBorder="1" applyAlignment="1">
      <alignment wrapText="1"/>
    </xf>
    <xf numFmtId="0" fontId="0" fillId="2" borderId="22" xfId="0" applyFill="1" applyBorder="1" applyAlignment="1">
      <alignment horizontal="right" wrapText="1"/>
    </xf>
    <xf numFmtId="0" fontId="2" fillId="2" borderId="22" xfId="0" applyFont="1" applyFill="1" applyBorder="1" applyAlignment="1">
      <alignment wrapText="1"/>
    </xf>
    <xf numFmtId="1" fontId="2" fillId="2" borderId="22" xfId="0" applyNumberFormat="1" applyFont="1" applyFill="1" applyBorder="1" applyAlignment="1">
      <alignment horizontal="center" vertical="center" wrapText="1"/>
    </xf>
    <xf numFmtId="0" fontId="0" fillId="2" borderId="31" xfId="0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38" xfId="0" applyFill="1" applyBorder="1" applyAlignment="1">
      <alignment wrapText="1"/>
    </xf>
    <xf numFmtId="3" fontId="0" fillId="0" borderId="0" xfId="0" applyNumberFormat="1" applyAlignment="1">
      <alignment wrapText="1"/>
    </xf>
    <xf numFmtId="0" fontId="0" fillId="0" borderId="0" xfId="0" applyAlignment="1">
      <alignment horizontal="right" wrapText="1"/>
    </xf>
    <xf numFmtId="1" fontId="2" fillId="0" borderId="0" xfId="0" applyNumberFormat="1" applyFont="1" applyAlignment="1">
      <alignment horizontal="center" vertical="center" wrapText="1"/>
    </xf>
    <xf numFmtId="0" fontId="9" fillId="6" borderId="0" xfId="0" applyFont="1" applyFill="1" applyAlignment="1">
      <alignment horizontal="center" wrapText="1"/>
    </xf>
    <xf numFmtId="0" fontId="10" fillId="6" borderId="0" xfId="0" applyFont="1" applyFill="1" applyAlignment="1">
      <alignment vertical="center" wrapText="1"/>
    </xf>
    <xf numFmtId="0" fontId="9" fillId="6" borderId="0" xfId="0" applyFont="1" applyFill="1" applyAlignment="1">
      <alignment wrapText="1"/>
    </xf>
    <xf numFmtId="0" fontId="9" fillId="6" borderId="22" xfId="0" applyFont="1" applyFill="1" applyBorder="1" applyAlignment="1">
      <alignment wrapText="1"/>
    </xf>
    <xf numFmtId="3" fontId="0" fillId="6" borderId="0" xfId="0" applyNumberFormat="1" applyFill="1" applyAlignment="1">
      <alignment wrapText="1"/>
    </xf>
    <xf numFmtId="0" fontId="0" fillId="0" borderId="39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6" borderId="0" xfId="0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3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0" fontId="5" fillId="0" borderId="13" xfId="0" applyFont="1" applyBorder="1" applyAlignment="1">
      <alignment vertical="center" wrapText="1"/>
    </xf>
    <xf numFmtId="0" fontId="5" fillId="0" borderId="39" xfId="0" applyFont="1" applyFill="1" applyBorder="1" applyAlignment="1">
      <alignment vertical="center" wrapText="1"/>
    </xf>
    <xf numFmtId="0" fontId="0" fillId="4" borderId="0" xfId="0" applyFill="1"/>
    <xf numFmtId="0" fontId="11" fillId="4" borderId="0" xfId="0" applyFont="1" applyFill="1" applyAlignment="1">
      <alignment horizontal="justify" vertical="center"/>
    </xf>
    <xf numFmtId="0" fontId="0" fillId="0" borderId="0" xfId="0" applyAlignment="1"/>
    <xf numFmtId="0" fontId="0" fillId="7" borderId="0" xfId="0" applyFont="1" applyFill="1" applyAlignment="1">
      <alignment horizontal="left" vertical="center" indent="2"/>
    </xf>
    <xf numFmtId="49" fontId="0" fillId="7" borderId="0" xfId="0" applyNumberFormat="1" applyFill="1" applyAlignment="1">
      <alignment horizontal="center" wrapText="1"/>
    </xf>
    <xf numFmtId="0" fontId="1" fillId="7" borderId="0" xfId="0" applyFont="1" applyFill="1" applyAlignment="1">
      <alignment wrapText="1"/>
    </xf>
    <xf numFmtId="0" fontId="0" fillId="7" borderId="0" xfId="0" applyFill="1" applyAlignment="1">
      <alignment wrapText="1"/>
    </xf>
    <xf numFmtId="0" fontId="0" fillId="7" borderId="0" xfId="0" applyFill="1" applyAlignment="1">
      <alignment horizontal="center" wrapText="1"/>
    </xf>
    <xf numFmtId="3" fontId="0" fillId="7" borderId="0" xfId="0" applyNumberFormat="1" applyFill="1" applyAlignment="1">
      <alignment wrapText="1"/>
    </xf>
    <xf numFmtId="3" fontId="1" fillId="7" borderId="0" xfId="0" applyNumberFormat="1" applyFont="1" applyFill="1"/>
    <xf numFmtId="3" fontId="0" fillId="7" borderId="0" xfId="0" applyNumberFormat="1" applyFill="1"/>
    <xf numFmtId="1" fontId="0" fillId="8" borderId="0" xfId="0" applyNumberFormat="1" applyFill="1"/>
    <xf numFmtId="0" fontId="0" fillId="8" borderId="0" xfId="0" applyFill="1" applyAlignment="1">
      <alignment wrapText="1"/>
    </xf>
    <xf numFmtId="0" fontId="0" fillId="8" borderId="0" xfId="0" applyFill="1"/>
    <xf numFmtId="0" fontId="0" fillId="7" borderId="0" xfId="0" applyFill="1"/>
    <xf numFmtId="0" fontId="15" fillId="7" borderId="0" xfId="0" applyFont="1" applyFill="1" applyAlignment="1">
      <alignment vertical="center"/>
    </xf>
    <xf numFmtId="0" fontId="1" fillId="7" borderId="0" xfId="0" applyFont="1" applyFill="1" applyAlignment="1">
      <alignment horizontal="left" vertical="center" indent="2"/>
    </xf>
    <xf numFmtId="0" fontId="1" fillId="7" borderId="0" xfId="0" applyFont="1" applyFill="1" applyAlignment="1">
      <alignment horizontal="center" vertical="center"/>
    </xf>
    <xf numFmtId="0" fontId="1" fillId="7" borderId="0" xfId="0" applyFont="1" applyFill="1" applyAlignment="1">
      <alignment wrapText="1"/>
    </xf>
    <xf numFmtId="0" fontId="1" fillId="0" borderId="0" xfId="0" applyFont="1" applyAlignment="1"/>
    <xf numFmtId="0" fontId="1" fillId="7" borderId="0" xfId="0" applyFont="1" applyFill="1" applyAlignment="1">
      <alignment horizontal="left" vertical="center"/>
    </xf>
    <xf numFmtId="0" fontId="0" fillId="4" borderId="0" xfId="0" applyFill="1" applyAlignment="1">
      <alignment horizontal="center" wrapText="1"/>
    </xf>
    <xf numFmtId="0" fontId="0" fillId="4" borderId="0" xfId="0" applyFill="1" applyAlignment="1">
      <alignment wrapText="1"/>
    </xf>
    <xf numFmtId="3" fontId="0" fillId="4" borderId="0" xfId="0" applyNumberFormat="1" applyFill="1" applyAlignment="1">
      <alignment wrapText="1"/>
    </xf>
    <xf numFmtId="0" fontId="0" fillId="4" borderId="0" xfId="0" applyFill="1" applyAlignment="1">
      <alignment horizontal="right" wrapText="1"/>
    </xf>
    <xf numFmtId="1" fontId="2" fillId="4" borderId="0" xfId="0" applyNumberFormat="1" applyFont="1" applyFill="1" applyAlignment="1">
      <alignment horizontal="center" vertical="center" wrapText="1"/>
    </xf>
  </cellXfs>
  <cellStyles count="3">
    <cellStyle name="Excel Built-in Normal" xfId="1"/>
    <cellStyle name="Normální" xfId="0" builtinId="0"/>
    <cellStyle name="Normáln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tabSelected="1" topLeftCell="A104" workbookViewId="0">
      <selection activeCell="B111" sqref="B111:D111"/>
    </sheetView>
  </sheetViews>
  <sheetFormatPr defaultRowHeight="15" x14ac:dyDescent="0.25"/>
  <cols>
    <col min="1" max="1" width="3.85546875" style="174" customWidth="1"/>
    <col min="2" max="2" width="41.5703125" style="8" customWidth="1"/>
    <col min="3" max="3" width="21.85546875" style="8" customWidth="1"/>
    <col min="4" max="4" width="13.140625" style="8" customWidth="1"/>
    <col min="5" max="5" width="10" style="8" customWidth="1"/>
    <col min="6" max="6" width="9" style="8" customWidth="1"/>
    <col min="7" max="7" width="9.28515625" style="8" customWidth="1"/>
    <col min="8" max="8" width="7.140625" style="176" customWidth="1"/>
    <col min="9" max="9" width="9.5703125" style="176" customWidth="1"/>
    <col min="10" max="10" width="5.42578125" style="177" hidden="1" customWidth="1"/>
    <col min="11" max="12" width="5.7109375" style="177" hidden="1" customWidth="1"/>
    <col min="13" max="13" width="5.85546875" style="177" hidden="1" customWidth="1"/>
    <col min="14" max="14" width="5.42578125" style="177" hidden="1" customWidth="1"/>
    <col min="15" max="15" width="6.140625" style="177" hidden="1" customWidth="1"/>
    <col min="16" max="16" width="5.42578125" style="177" hidden="1" customWidth="1"/>
    <col min="17" max="17" width="6.85546875" style="178" customWidth="1"/>
    <col min="18" max="18" width="9.140625" style="8"/>
    <col min="19" max="20" width="9.140625" style="176"/>
    <col min="21" max="21" width="32.85546875" style="8" customWidth="1"/>
    <col min="22" max="22" width="1.5703125" style="8" customWidth="1"/>
    <col min="23" max="16384" width="9.140625" style="8"/>
  </cols>
  <sheetData>
    <row r="1" spans="1:22" ht="9" customHeight="1" thickBot="1" x14ac:dyDescent="0.3">
      <c r="A1" s="1"/>
      <c r="B1" s="2"/>
      <c r="C1" s="2"/>
      <c r="D1" s="2"/>
      <c r="E1" s="3"/>
      <c r="F1" s="2"/>
      <c r="G1" s="2"/>
      <c r="H1" s="4"/>
      <c r="I1" s="4"/>
      <c r="J1" s="5"/>
      <c r="K1" s="5"/>
      <c r="L1" s="5"/>
      <c r="M1" s="5"/>
      <c r="N1" s="5"/>
      <c r="O1" s="5"/>
      <c r="P1" s="5"/>
      <c r="Q1" s="6"/>
      <c r="R1" s="2"/>
      <c r="S1" s="4"/>
      <c r="T1" s="4"/>
      <c r="U1" s="2"/>
      <c r="V1" s="7"/>
    </row>
    <row r="2" spans="1:22" s="24" customFormat="1" ht="27.75" customHeight="1" thickBot="1" x14ac:dyDescent="0.3">
      <c r="A2" s="9"/>
      <c r="B2" s="10" t="s">
        <v>0</v>
      </c>
      <c r="C2" s="10"/>
      <c r="D2" s="10"/>
      <c r="E2" s="11"/>
      <c r="F2" s="12" t="s">
        <v>1</v>
      </c>
      <c r="G2" s="13"/>
      <c r="H2" s="13"/>
      <c r="I2" s="14"/>
      <c r="J2" s="15"/>
      <c r="K2" s="16"/>
      <c r="L2" s="16"/>
      <c r="M2" s="16"/>
      <c r="N2" s="16"/>
      <c r="O2" s="16"/>
      <c r="P2" s="17"/>
      <c r="Q2" s="18"/>
      <c r="R2" s="19" t="s">
        <v>2</v>
      </c>
      <c r="S2" s="20"/>
      <c r="T2" s="21"/>
      <c r="U2" s="22" t="s">
        <v>3</v>
      </c>
      <c r="V2" s="23"/>
    </row>
    <row r="3" spans="1:22" s="40" customFormat="1" ht="15.75" thickBot="1" x14ac:dyDescent="0.3">
      <c r="A3" s="9"/>
      <c r="B3" s="25" t="s">
        <v>4</v>
      </c>
      <c r="C3" s="26" t="s">
        <v>5</v>
      </c>
      <c r="D3" s="27" t="s">
        <v>6</v>
      </c>
      <c r="E3" s="25" t="s">
        <v>7</v>
      </c>
      <c r="F3" s="28">
        <v>2020</v>
      </c>
      <c r="G3" s="29">
        <v>2021</v>
      </c>
      <c r="H3" s="29">
        <v>2022</v>
      </c>
      <c r="I3" s="30" t="s">
        <v>8</v>
      </c>
      <c r="J3" s="31"/>
      <c r="K3" s="32"/>
      <c r="L3" s="32"/>
      <c r="M3" s="32"/>
      <c r="N3" s="32"/>
      <c r="O3" s="32"/>
      <c r="P3" s="33"/>
      <c r="Q3" s="34" t="s">
        <v>9</v>
      </c>
      <c r="R3" s="35">
        <v>2020</v>
      </c>
      <c r="S3" s="36">
        <v>2021</v>
      </c>
      <c r="T3" s="37">
        <v>2022</v>
      </c>
      <c r="U3" s="38"/>
      <c r="V3" s="39"/>
    </row>
    <row r="4" spans="1:22" x14ac:dyDescent="0.25">
      <c r="A4" s="41">
        <v>1</v>
      </c>
      <c r="B4" s="42" t="s">
        <v>10</v>
      </c>
      <c r="C4" s="43" t="s">
        <v>11</v>
      </c>
      <c r="D4" s="44"/>
      <c r="E4" s="45">
        <v>91000</v>
      </c>
      <c r="F4" s="46">
        <v>45000</v>
      </c>
      <c r="G4" s="45">
        <v>0</v>
      </c>
      <c r="H4" s="45">
        <v>0</v>
      </c>
      <c r="I4" s="45">
        <v>45000</v>
      </c>
      <c r="J4" s="47">
        <v>88</v>
      </c>
      <c r="K4" s="48">
        <v>90</v>
      </c>
      <c r="L4" s="49">
        <v>90</v>
      </c>
      <c r="M4" s="49">
        <v>75</v>
      </c>
      <c r="N4" s="49">
        <v>90</v>
      </c>
      <c r="O4" s="48">
        <v>97</v>
      </c>
      <c r="P4" s="50">
        <v>100</v>
      </c>
      <c r="Q4" s="51">
        <f>SUM(J4:P4)/7</f>
        <v>90</v>
      </c>
      <c r="R4" s="52">
        <v>40000</v>
      </c>
      <c r="S4" s="53"/>
      <c r="T4" s="54"/>
      <c r="U4" s="55"/>
      <c r="V4" s="7"/>
    </row>
    <row r="5" spans="1:22" x14ac:dyDescent="0.25">
      <c r="A5" s="41">
        <v>2</v>
      </c>
      <c r="B5" s="56" t="s">
        <v>12</v>
      </c>
      <c r="C5" s="57" t="s">
        <v>11</v>
      </c>
      <c r="D5" s="58"/>
      <c r="E5" s="59">
        <v>101500</v>
      </c>
      <c r="F5" s="60">
        <v>60000</v>
      </c>
      <c r="G5" s="59">
        <v>0</v>
      </c>
      <c r="H5" s="59">
        <v>0</v>
      </c>
      <c r="I5" s="59">
        <v>60000</v>
      </c>
      <c r="J5" s="61">
        <v>88</v>
      </c>
      <c r="K5" s="62">
        <v>90</v>
      </c>
      <c r="L5" s="63">
        <v>80</v>
      </c>
      <c r="M5" s="63">
        <v>80</v>
      </c>
      <c r="N5" s="63">
        <v>100</v>
      </c>
      <c r="O5" s="62">
        <v>88</v>
      </c>
      <c r="P5" s="64">
        <v>95</v>
      </c>
      <c r="Q5" s="65">
        <f>SUM(J5:P5)/7</f>
        <v>88.714285714285708</v>
      </c>
      <c r="R5" s="66">
        <v>54000</v>
      </c>
      <c r="S5" s="67"/>
      <c r="T5" s="68"/>
      <c r="U5" s="69"/>
      <c r="V5" s="7"/>
    </row>
    <row r="6" spans="1:22" x14ac:dyDescent="0.25">
      <c r="A6" s="41">
        <v>3</v>
      </c>
      <c r="B6" s="56" t="s">
        <v>13</v>
      </c>
      <c r="C6" s="57" t="s">
        <v>14</v>
      </c>
      <c r="D6" s="58"/>
      <c r="E6" s="59">
        <v>83750</v>
      </c>
      <c r="F6" s="60">
        <v>42000</v>
      </c>
      <c r="G6" s="59">
        <v>0</v>
      </c>
      <c r="H6" s="59">
        <v>0</v>
      </c>
      <c r="I6" s="59">
        <v>42000</v>
      </c>
      <c r="J6" s="61">
        <v>90</v>
      </c>
      <c r="K6" s="62">
        <v>80</v>
      </c>
      <c r="L6" s="63">
        <v>90</v>
      </c>
      <c r="M6" s="63">
        <v>75</v>
      </c>
      <c r="N6" s="63">
        <v>90</v>
      </c>
      <c r="O6" s="62">
        <v>85</v>
      </c>
      <c r="P6" s="64">
        <v>100</v>
      </c>
      <c r="Q6" s="65">
        <f>SUM(J6:P6)/7</f>
        <v>87.142857142857139</v>
      </c>
      <c r="R6" s="66">
        <v>38000</v>
      </c>
      <c r="S6" s="67"/>
      <c r="T6" s="68"/>
      <c r="U6" s="69"/>
      <c r="V6" s="7"/>
    </row>
    <row r="7" spans="1:22" x14ac:dyDescent="0.25">
      <c r="A7" s="41">
        <v>4</v>
      </c>
      <c r="B7" s="56" t="s">
        <v>15</v>
      </c>
      <c r="C7" s="57" t="s">
        <v>16</v>
      </c>
      <c r="D7" s="58"/>
      <c r="E7" s="59">
        <v>81500</v>
      </c>
      <c r="F7" s="60">
        <v>40000</v>
      </c>
      <c r="G7" s="59">
        <v>0</v>
      </c>
      <c r="H7" s="59">
        <v>0</v>
      </c>
      <c r="I7" s="59">
        <v>40000</v>
      </c>
      <c r="J7" s="61">
        <v>72</v>
      </c>
      <c r="K7" s="62">
        <v>90</v>
      </c>
      <c r="L7" s="63">
        <v>90</v>
      </c>
      <c r="M7" s="63">
        <v>80</v>
      </c>
      <c r="N7" s="63">
        <v>90</v>
      </c>
      <c r="O7" s="62">
        <v>88</v>
      </c>
      <c r="P7" s="64">
        <v>90</v>
      </c>
      <c r="Q7" s="65">
        <f>SUM(J7:P7)/7</f>
        <v>85.714285714285708</v>
      </c>
      <c r="R7" s="66">
        <v>36000</v>
      </c>
      <c r="S7" s="67"/>
      <c r="T7" s="68"/>
      <c r="U7" s="69"/>
      <c r="V7" s="7"/>
    </row>
    <row r="8" spans="1:22" ht="15.75" customHeight="1" x14ac:dyDescent="0.25">
      <c r="A8" s="41">
        <v>5</v>
      </c>
      <c r="B8" s="56" t="s">
        <v>17</v>
      </c>
      <c r="C8" s="57" t="s">
        <v>18</v>
      </c>
      <c r="D8" s="58"/>
      <c r="E8" s="59">
        <v>78500</v>
      </c>
      <c r="F8" s="60">
        <v>40000</v>
      </c>
      <c r="G8" s="59">
        <v>0</v>
      </c>
      <c r="H8" s="59">
        <v>0</v>
      </c>
      <c r="I8" s="59">
        <v>40000</v>
      </c>
      <c r="J8" s="61">
        <v>75</v>
      </c>
      <c r="K8" s="62">
        <v>80</v>
      </c>
      <c r="L8" s="63">
        <v>90</v>
      </c>
      <c r="M8" s="63">
        <v>75</v>
      </c>
      <c r="N8" s="63">
        <v>85</v>
      </c>
      <c r="O8" s="62">
        <v>90</v>
      </c>
      <c r="P8" s="64">
        <v>90</v>
      </c>
      <c r="Q8" s="65">
        <f>SUM(J8:P8)/7</f>
        <v>83.571428571428569</v>
      </c>
      <c r="R8" s="66">
        <v>36000</v>
      </c>
      <c r="S8" s="67"/>
      <c r="T8" s="68"/>
      <c r="U8" s="69"/>
      <c r="V8" s="7"/>
    </row>
    <row r="9" spans="1:22" ht="30" x14ac:dyDescent="0.25">
      <c r="A9" s="41">
        <v>6</v>
      </c>
      <c r="B9" s="56" t="s">
        <v>19</v>
      </c>
      <c r="C9" s="57" t="s">
        <v>11</v>
      </c>
      <c r="D9" s="58"/>
      <c r="E9" s="59">
        <v>75900</v>
      </c>
      <c r="F9" s="60">
        <v>37000</v>
      </c>
      <c r="G9" s="59">
        <v>0</v>
      </c>
      <c r="H9" s="59">
        <v>0</v>
      </c>
      <c r="I9" s="59">
        <v>37000</v>
      </c>
      <c r="J9" s="61">
        <v>67</v>
      </c>
      <c r="K9" s="62">
        <v>100</v>
      </c>
      <c r="L9" s="70">
        <v>0</v>
      </c>
      <c r="M9" s="63">
        <v>70</v>
      </c>
      <c r="N9" s="63">
        <v>80</v>
      </c>
      <c r="O9" s="62">
        <v>83</v>
      </c>
      <c r="P9" s="64">
        <v>100</v>
      </c>
      <c r="Q9" s="65">
        <f>SUM(J9:P9)/6</f>
        <v>83.333333333333329</v>
      </c>
      <c r="R9" s="66">
        <v>33000</v>
      </c>
      <c r="S9" s="67"/>
      <c r="T9" s="68"/>
      <c r="U9" s="69"/>
      <c r="V9" s="7"/>
    </row>
    <row r="10" spans="1:22" x14ac:dyDescent="0.25">
      <c r="A10" s="41">
        <v>7</v>
      </c>
      <c r="B10" s="56" t="s">
        <v>20</v>
      </c>
      <c r="C10" s="57" t="s">
        <v>21</v>
      </c>
      <c r="D10" s="58"/>
      <c r="E10" s="59">
        <v>73750</v>
      </c>
      <c r="F10" s="60">
        <v>35000</v>
      </c>
      <c r="G10" s="59">
        <v>0</v>
      </c>
      <c r="H10" s="59">
        <v>0</v>
      </c>
      <c r="I10" s="59">
        <v>35000</v>
      </c>
      <c r="J10" s="61">
        <v>77</v>
      </c>
      <c r="K10" s="62">
        <v>90</v>
      </c>
      <c r="L10" s="63">
        <v>90</v>
      </c>
      <c r="M10" s="63">
        <v>55</v>
      </c>
      <c r="N10" s="63">
        <v>90</v>
      </c>
      <c r="O10" s="62">
        <v>81</v>
      </c>
      <c r="P10" s="64">
        <v>90</v>
      </c>
      <c r="Q10" s="65">
        <f>SUM(J10:P10)/7</f>
        <v>81.857142857142861</v>
      </c>
      <c r="R10" s="66">
        <v>31000</v>
      </c>
      <c r="S10" s="67"/>
      <c r="T10" s="68"/>
      <c r="U10" s="69"/>
      <c r="V10" s="7"/>
    </row>
    <row r="11" spans="1:22" x14ac:dyDescent="0.25">
      <c r="A11" s="41">
        <v>8</v>
      </c>
      <c r="B11" s="56" t="s">
        <v>22</v>
      </c>
      <c r="C11" s="57" t="s">
        <v>23</v>
      </c>
      <c r="D11" s="58"/>
      <c r="E11" s="59">
        <v>62890</v>
      </c>
      <c r="F11" s="60">
        <v>23000</v>
      </c>
      <c r="G11" s="59">
        <v>0</v>
      </c>
      <c r="H11" s="59">
        <v>0</v>
      </c>
      <c r="I11" s="59">
        <v>23000</v>
      </c>
      <c r="J11" s="61">
        <v>91</v>
      </c>
      <c r="K11" s="62">
        <v>90</v>
      </c>
      <c r="L11" s="70">
        <v>0</v>
      </c>
      <c r="M11" s="63">
        <v>65</v>
      </c>
      <c r="N11" s="63">
        <v>80</v>
      </c>
      <c r="O11" s="62">
        <v>80</v>
      </c>
      <c r="P11" s="64">
        <v>80</v>
      </c>
      <c r="Q11" s="65">
        <f>SUM(J11:P11)/6</f>
        <v>81</v>
      </c>
      <c r="R11" s="66">
        <v>21000</v>
      </c>
      <c r="S11" s="67"/>
      <c r="T11" s="68"/>
      <c r="U11" s="69"/>
      <c r="V11" s="7"/>
    </row>
    <row r="12" spans="1:22" x14ac:dyDescent="0.25">
      <c r="A12" s="41">
        <v>9</v>
      </c>
      <c r="B12" s="56" t="s">
        <v>24</v>
      </c>
      <c r="C12" s="57" t="s">
        <v>25</v>
      </c>
      <c r="D12" s="58"/>
      <c r="E12" s="59">
        <v>78000</v>
      </c>
      <c r="F12" s="60">
        <v>45000</v>
      </c>
      <c r="G12" s="59">
        <v>0</v>
      </c>
      <c r="H12" s="59">
        <v>0</v>
      </c>
      <c r="I12" s="59">
        <v>45000</v>
      </c>
      <c r="J12" s="61">
        <v>90</v>
      </c>
      <c r="K12" s="62">
        <v>90</v>
      </c>
      <c r="L12" s="63">
        <v>80</v>
      </c>
      <c r="M12" s="63">
        <v>65</v>
      </c>
      <c r="N12" s="63">
        <v>90</v>
      </c>
      <c r="O12" s="62">
        <v>85</v>
      </c>
      <c r="P12" s="64">
        <v>60</v>
      </c>
      <c r="Q12" s="65">
        <f t="shared" ref="Q12:Q21" si="0">SUM(J12:P12)/7</f>
        <v>80</v>
      </c>
      <c r="R12" s="66">
        <v>45000</v>
      </c>
      <c r="S12" s="67"/>
      <c r="T12" s="68"/>
      <c r="U12" s="69"/>
      <c r="V12" s="7"/>
    </row>
    <row r="13" spans="1:22" x14ac:dyDescent="0.25">
      <c r="A13" s="41">
        <v>10</v>
      </c>
      <c r="B13" s="56" t="s">
        <v>26</v>
      </c>
      <c r="C13" s="57" t="s">
        <v>27</v>
      </c>
      <c r="D13" s="58"/>
      <c r="E13" s="59">
        <v>190500</v>
      </c>
      <c r="F13" s="60">
        <v>95000</v>
      </c>
      <c r="G13" s="59">
        <v>0</v>
      </c>
      <c r="H13" s="59">
        <v>0</v>
      </c>
      <c r="I13" s="59">
        <v>95000</v>
      </c>
      <c r="J13" s="61">
        <v>87</v>
      </c>
      <c r="K13" s="62">
        <v>60</v>
      </c>
      <c r="L13" s="63">
        <v>90</v>
      </c>
      <c r="M13" s="63">
        <v>65</v>
      </c>
      <c r="N13" s="63">
        <v>85</v>
      </c>
      <c r="O13" s="62">
        <v>74</v>
      </c>
      <c r="P13" s="64">
        <v>90</v>
      </c>
      <c r="Q13" s="65">
        <f t="shared" si="0"/>
        <v>78.714285714285708</v>
      </c>
      <c r="R13" s="71">
        <v>76000</v>
      </c>
      <c r="S13" s="67"/>
      <c r="T13" s="68"/>
      <c r="U13" s="69"/>
      <c r="V13" s="7"/>
    </row>
    <row r="14" spans="1:22" ht="15.75" customHeight="1" x14ac:dyDescent="0.25">
      <c r="A14" s="41">
        <v>11</v>
      </c>
      <c r="B14" s="56" t="s">
        <v>28</v>
      </c>
      <c r="C14" s="57" t="s">
        <v>29</v>
      </c>
      <c r="D14" s="58"/>
      <c r="E14" s="59">
        <v>103500</v>
      </c>
      <c r="F14" s="60">
        <v>69000</v>
      </c>
      <c r="G14" s="59">
        <v>0</v>
      </c>
      <c r="H14" s="59">
        <v>0</v>
      </c>
      <c r="I14" s="59">
        <v>69000</v>
      </c>
      <c r="J14" s="61">
        <v>82</v>
      </c>
      <c r="K14" s="62">
        <v>100</v>
      </c>
      <c r="L14" s="63">
        <v>70</v>
      </c>
      <c r="M14" s="63">
        <v>55</v>
      </c>
      <c r="N14" s="63">
        <v>70</v>
      </c>
      <c r="O14" s="62">
        <v>83</v>
      </c>
      <c r="P14" s="64">
        <v>90</v>
      </c>
      <c r="Q14" s="65">
        <f t="shared" si="0"/>
        <v>78.571428571428569</v>
      </c>
      <c r="R14" s="71">
        <v>55000</v>
      </c>
      <c r="S14" s="67"/>
      <c r="T14" s="68"/>
      <c r="U14" s="69"/>
      <c r="V14" s="7"/>
    </row>
    <row r="15" spans="1:22" x14ac:dyDescent="0.25">
      <c r="A15" s="41">
        <v>12</v>
      </c>
      <c r="B15" s="56" t="s">
        <v>30</v>
      </c>
      <c r="C15" s="57" t="s">
        <v>18</v>
      </c>
      <c r="D15" s="58" t="s">
        <v>31</v>
      </c>
      <c r="E15" s="59">
        <v>150740</v>
      </c>
      <c r="F15" s="60">
        <v>15000</v>
      </c>
      <c r="G15" s="59">
        <v>85000</v>
      </c>
      <c r="H15" s="59">
        <v>0</v>
      </c>
      <c r="I15" s="59">
        <v>100000</v>
      </c>
      <c r="J15" s="61">
        <v>68</v>
      </c>
      <c r="K15" s="62">
        <v>80</v>
      </c>
      <c r="L15" s="63">
        <v>90</v>
      </c>
      <c r="M15" s="63">
        <v>65</v>
      </c>
      <c r="N15" s="63">
        <v>90</v>
      </c>
      <c r="O15" s="62">
        <v>88</v>
      </c>
      <c r="P15" s="64">
        <v>60</v>
      </c>
      <c r="Q15" s="65">
        <f t="shared" si="0"/>
        <v>77.285714285714292</v>
      </c>
      <c r="R15" s="71">
        <v>12000</v>
      </c>
      <c r="S15" s="72">
        <v>68000</v>
      </c>
      <c r="T15" s="68"/>
      <c r="U15" s="69"/>
      <c r="V15" s="7"/>
    </row>
    <row r="16" spans="1:22" ht="30" x14ac:dyDescent="0.25">
      <c r="A16" s="41">
        <v>13</v>
      </c>
      <c r="B16" s="56" t="s">
        <v>32</v>
      </c>
      <c r="C16" s="57" t="s">
        <v>33</v>
      </c>
      <c r="D16" s="58"/>
      <c r="E16" s="59">
        <v>113250</v>
      </c>
      <c r="F16" s="60">
        <v>67950</v>
      </c>
      <c r="G16" s="59">
        <v>0</v>
      </c>
      <c r="H16" s="59">
        <v>0</v>
      </c>
      <c r="I16" s="59">
        <v>67950</v>
      </c>
      <c r="J16" s="61">
        <v>87</v>
      </c>
      <c r="K16" s="62">
        <v>80</v>
      </c>
      <c r="L16" s="63">
        <v>60</v>
      </c>
      <c r="M16" s="63">
        <v>70</v>
      </c>
      <c r="N16" s="63">
        <v>80</v>
      </c>
      <c r="O16" s="62">
        <v>79</v>
      </c>
      <c r="P16" s="64">
        <v>80</v>
      </c>
      <c r="Q16" s="65">
        <f t="shared" si="0"/>
        <v>76.571428571428569</v>
      </c>
      <c r="R16" s="71">
        <v>54000</v>
      </c>
      <c r="S16" s="67"/>
      <c r="T16" s="68"/>
      <c r="U16" s="69"/>
      <c r="V16" s="7"/>
    </row>
    <row r="17" spans="1:22" x14ac:dyDescent="0.25">
      <c r="A17" s="41">
        <v>14</v>
      </c>
      <c r="B17" s="56" t="s">
        <v>34</v>
      </c>
      <c r="C17" s="57" t="s">
        <v>35</v>
      </c>
      <c r="D17" s="58"/>
      <c r="E17" s="59">
        <v>98000</v>
      </c>
      <c r="F17" s="60">
        <v>75000</v>
      </c>
      <c r="G17" s="59">
        <v>0</v>
      </c>
      <c r="H17" s="59">
        <v>0</v>
      </c>
      <c r="I17" s="59">
        <v>75000</v>
      </c>
      <c r="J17" s="61">
        <v>77</v>
      </c>
      <c r="K17" s="62">
        <v>60</v>
      </c>
      <c r="L17" s="63">
        <v>80</v>
      </c>
      <c r="M17" s="63">
        <v>75</v>
      </c>
      <c r="N17" s="63">
        <v>65</v>
      </c>
      <c r="O17" s="62">
        <v>81</v>
      </c>
      <c r="P17" s="64">
        <v>90</v>
      </c>
      <c r="Q17" s="65">
        <f t="shared" si="0"/>
        <v>75.428571428571431</v>
      </c>
      <c r="R17" s="73">
        <v>57000</v>
      </c>
      <c r="S17" s="67"/>
      <c r="T17" s="68"/>
      <c r="U17" s="74"/>
      <c r="V17" s="7"/>
    </row>
    <row r="18" spans="1:22" x14ac:dyDescent="0.25">
      <c r="A18" s="41">
        <v>15</v>
      </c>
      <c r="B18" s="56" t="s">
        <v>36</v>
      </c>
      <c r="C18" s="57" t="s">
        <v>35</v>
      </c>
      <c r="D18" s="58"/>
      <c r="E18" s="59">
        <v>67400</v>
      </c>
      <c r="F18" s="60">
        <v>31500</v>
      </c>
      <c r="G18" s="59">
        <v>0</v>
      </c>
      <c r="H18" s="59">
        <v>0</v>
      </c>
      <c r="I18" s="59">
        <v>31500</v>
      </c>
      <c r="J18" s="61">
        <v>32</v>
      </c>
      <c r="K18" s="62">
        <v>70</v>
      </c>
      <c r="L18" s="63">
        <v>90</v>
      </c>
      <c r="M18" s="63">
        <v>70</v>
      </c>
      <c r="N18" s="63">
        <v>80</v>
      </c>
      <c r="O18" s="62">
        <v>85</v>
      </c>
      <c r="P18" s="64">
        <v>100</v>
      </c>
      <c r="Q18" s="65">
        <f t="shared" si="0"/>
        <v>75.285714285714292</v>
      </c>
      <c r="R18" s="71">
        <v>25000</v>
      </c>
      <c r="S18" s="67"/>
      <c r="T18" s="68"/>
      <c r="U18" s="69"/>
      <c r="V18" s="7"/>
    </row>
    <row r="19" spans="1:22" ht="30" x14ac:dyDescent="0.25">
      <c r="A19" s="41">
        <v>16</v>
      </c>
      <c r="B19" s="75" t="s">
        <v>37</v>
      </c>
      <c r="C19" s="57" t="s">
        <v>38</v>
      </c>
      <c r="D19" s="58"/>
      <c r="E19" s="59">
        <v>93400</v>
      </c>
      <c r="F19" s="60">
        <v>62500</v>
      </c>
      <c r="G19" s="59">
        <v>0</v>
      </c>
      <c r="H19" s="59">
        <v>0</v>
      </c>
      <c r="I19" s="59">
        <v>62500</v>
      </c>
      <c r="J19" s="61">
        <v>53</v>
      </c>
      <c r="K19" s="62">
        <v>80</v>
      </c>
      <c r="L19" s="63">
        <v>70</v>
      </c>
      <c r="M19" s="63">
        <v>80</v>
      </c>
      <c r="N19" s="63">
        <v>50</v>
      </c>
      <c r="O19" s="62">
        <v>81</v>
      </c>
      <c r="P19" s="64">
        <v>100</v>
      </c>
      <c r="Q19" s="65">
        <f t="shared" si="0"/>
        <v>73.428571428571431</v>
      </c>
      <c r="R19" s="71">
        <v>50000</v>
      </c>
      <c r="S19" s="67"/>
      <c r="T19" s="68"/>
      <c r="U19" s="69"/>
      <c r="V19" s="7"/>
    </row>
    <row r="20" spans="1:22" x14ac:dyDescent="0.25">
      <c r="A20" s="41">
        <v>17</v>
      </c>
      <c r="B20" s="56" t="s">
        <v>39</v>
      </c>
      <c r="C20" s="57" t="s">
        <v>21</v>
      </c>
      <c r="D20" s="58"/>
      <c r="E20" s="59">
        <v>78500</v>
      </c>
      <c r="F20" s="60">
        <v>40500</v>
      </c>
      <c r="G20" s="59">
        <v>0</v>
      </c>
      <c r="H20" s="59">
        <v>0</v>
      </c>
      <c r="I20" s="59">
        <v>40500</v>
      </c>
      <c r="J20" s="61">
        <v>82</v>
      </c>
      <c r="K20" s="62">
        <v>100</v>
      </c>
      <c r="L20" s="63">
        <v>70</v>
      </c>
      <c r="M20" s="63">
        <v>50</v>
      </c>
      <c r="N20" s="63">
        <v>80</v>
      </c>
      <c r="O20" s="62">
        <v>81</v>
      </c>
      <c r="P20" s="64">
        <v>50</v>
      </c>
      <c r="Q20" s="65">
        <f t="shared" si="0"/>
        <v>73.285714285714292</v>
      </c>
      <c r="R20" s="71">
        <v>32000</v>
      </c>
      <c r="S20" s="67"/>
      <c r="T20" s="68"/>
      <c r="U20" s="69"/>
      <c r="V20" s="7"/>
    </row>
    <row r="21" spans="1:22" x14ac:dyDescent="0.25">
      <c r="A21" s="41">
        <v>18</v>
      </c>
      <c r="B21" s="56" t="s">
        <v>40</v>
      </c>
      <c r="C21" s="57" t="s">
        <v>18</v>
      </c>
      <c r="D21" s="58"/>
      <c r="E21" s="59">
        <v>119175</v>
      </c>
      <c r="F21" s="60">
        <v>5000</v>
      </c>
      <c r="G21" s="59">
        <v>75000</v>
      </c>
      <c r="H21" s="59">
        <v>0</v>
      </c>
      <c r="I21" s="59">
        <v>80000</v>
      </c>
      <c r="J21" s="61">
        <v>79</v>
      </c>
      <c r="K21" s="62">
        <v>80</v>
      </c>
      <c r="L21" s="63">
        <v>80</v>
      </c>
      <c r="M21" s="63">
        <v>45</v>
      </c>
      <c r="N21" s="63">
        <v>80</v>
      </c>
      <c r="O21" s="62">
        <v>85</v>
      </c>
      <c r="P21" s="64">
        <v>60</v>
      </c>
      <c r="Q21" s="65">
        <f t="shared" si="0"/>
        <v>72.714285714285708</v>
      </c>
      <c r="R21" s="71">
        <v>4000</v>
      </c>
      <c r="S21" s="67">
        <v>60000</v>
      </c>
      <c r="T21" s="68"/>
      <c r="U21" s="69"/>
      <c r="V21" s="7"/>
    </row>
    <row r="22" spans="1:22" x14ac:dyDescent="0.25">
      <c r="A22" s="41">
        <v>19</v>
      </c>
      <c r="B22" s="56" t="s">
        <v>41</v>
      </c>
      <c r="C22" s="57" t="s">
        <v>42</v>
      </c>
      <c r="D22" s="58"/>
      <c r="E22" s="76">
        <v>90000</v>
      </c>
      <c r="F22" s="60">
        <v>56500</v>
      </c>
      <c r="G22" s="59">
        <v>0</v>
      </c>
      <c r="H22" s="59">
        <v>0</v>
      </c>
      <c r="I22" s="59">
        <v>56500</v>
      </c>
      <c r="J22" s="61">
        <v>79</v>
      </c>
      <c r="K22" s="62">
        <v>75</v>
      </c>
      <c r="L22" s="70">
        <v>0</v>
      </c>
      <c r="M22" s="63">
        <v>75</v>
      </c>
      <c r="N22" s="63">
        <v>80</v>
      </c>
      <c r="O22" s="62">
        <v>67</v>
      </c>
      <c r="P22" s="64">
        <v>60</v>
      </c>
      <c r="Q22" s="65">
        <f>SUM(J22:P22)/6</f>
        <v>72.666666666666671</v>
      </c>
      <c r="R22" s="71">
        <v>45000</v>
      </c>
      <c r="S22" s="67"/>
      <c r="T22" s="68"/>
      <c r="U22" s="69"/>
      <c r="V22" s="7"/>
    </row>
    <row r="23" spans="1:22" ht="30.75" customHeight="1" x14ac:dyDescent="0.25">
      <c r="A23" s="41">
        <v>20</v>
      </c>
      <c r="B23" s="56" t="s">
        <v>43</v>
      </c>
      <c r="C23" s="57" t="s">
        <v>44</v>
      </c>
      <c r="D23" s="58"/>
      <c r="E23" s="59">
        <v>65600</v>
      </c>
      <c r="F23" s="60">
        <v>36500</v>
      </c>
      <c r="G23" s="59">
        <v>0</v>
      </c>
      <c r="H23" s="59">
        <v>0</v>
      </c>
      <c r="I23" s="59">
        <v>36500</v>
      </c>
      <c r="J23" s="61">
        <v>87</v>
      </c>
      <c r="K23" s="62">
        <v>60</v>
      </c>
      <c r="L23" s="70">
        <v>0</v>
      </c>
      <c r="M23" s="63">
        <v>30</v>
      </c>
      <c r="N23" s="63">
        <v>65</v>
      </c>
      <c r="O23" s="62">
        <v>84</v>
      </c>
      <c r="P23" s="64">
        <v>50</v>
      </c>
      <c r="Q23" s="65">
        <f>SUM(J23:P23)/6</f>
        <v>62.666666666666664</v>
      </c>
      <c r="R23" s="71">
        <v>15000</v>
      </c>
      <c r="S23" s="67"/>
      <c r="T23" s="68"/>
      <c r="U23" s="69"/>
      <c r="V23" s="7"/>
    </row>
    <row r="24" spans="1:22" ht="15.75" thickBot="1" x14ac:dyDescent="0.3">
      <c r="A24" s="41">
        <v>21</v>
      </c>
      <c r="B24" s="77" t="s">
        <v>45</v>
      </c>
      <c r="C24" s="78" t="s">
        <v>29</v>
      </c>
      <c r="D24" s="79"/>
      <c r="E24" s="80">
        <v>93500</v>
      </c>
      <c r="F24" s="81">
        <v>59000</v>
      </c>
      <c r="G24" s="80">
        <v>0</v>
      </c>
      <c r="H24" s="80">
        <v>0</v>
      </c>
      <c r="I24" s="80">
        <v>59000</v>
      </c>
      <c r="J24" s="82">
        <v>72</v>
      </c>
      <c r="K24" s="83">
        <v>70</v>
      </c>
      <c r="L24" s="84">
        <v>0</v>
      </c>
      <c r="M24" s="85">
        <v>35</v>
      </c>
      <c r="N24" s="85">
        <v>70</v>
      </c>
      <c r="O24" s="83">
        <v>81</v>
      </c>
      <c r="P24" s="86">
        <v>35</v>
      </c>
      <c r="Q24" s="87">
        <f>SUM(J24:P24)/6</f>
        <v>60.5</v>
      </c>
      <c r="R24" s="88">
        <v>15000</v>
      </c>
      <c r="S24" s="89"/>
      <c r="T24" s="90"/>
      <c r="U24" s="69"/>
      <c r="V24" s="7"/>
    </row>
    <row r="25" spans="1:22" x14ac:dyDescent="0.25">
      <c r="A25" s="41">
        <v>22</v>
      </c>
      <c r="B25" s="91" t="s">
        <v>46</v>
      </c>
      <c r="C25" s="92" t="s">
        <v>47</v>
      </c>
      <c r="D25" s="93"/>
      <c r="E25" s="94">
        <v>173700</v>
      </c>
      <c r="F25" s="95">
        <v>45000</v>
      </c>
      <c r="G25" s="94">
        <v>0</v>
      </c>
      <c r="H25" s="94">
        <v>0</v>
      </c>
      <c r="I25" s="94">
        <v>45000</v>
      </c>
      <c r="J25" s="96">
        <v>84</v>
      </c>
      <c r="K25" s="97">
        <v>90</v>
      </c>
      <c r="L25" s="98">
        <v>90</v>
      </c>
      <c r="M25" s="98">
        <v>95</v>
      </c>
      <c r="N25" s="98">
        <v>80</v>
      </c>
      <c r="O25" s="97">
        <v>85</v>
      </c>
      <c r="P25" s="99">
        <v>100</v>
      </c>
      <c r="Q25" s="100">
        <f>SUM(J25:P25)/7</f>
        <v>89.142857142857139</v>
      </c>
      <c r="R25" s="66">
        <v>40000</v>
      </c>
      <c r="S25" s="101"/>
      <c r="T25" s="102"/>
      <c r="U25" s="69"/>
      <c r="V25" s="7"/>
    </row>
    <row r="26" spans="1:22" ht="15" customHeight="1" x14ac:dyDescent="0.25">
      <c r="A26" s="41">
        <v>23</v>
      </c>
      <c r="B26" s="56" t="s">
        <v>48</v>
      </c>
      <c r="C26" s="57" t="s">
        <v>49</v>
      </c>
      <c r="D26" s="58"/>
      <c r="E26" s="59">
        <v>224600</v>
      </c>
      <c r="F26" s="60">
        <v>30000</v>
      </c>
      <c r="G26" s="59">
        <v>50000</v>
      </c>
      <c r="H26" s="59">
        <v>0</v>
      </c>
      <c r="I26" s="59">
        <v>80000</v>
      </c>
      <c r="J26" s="61">
        <v>88</v>
      </c>
      <c r="K26" s="62">
        <v>90</v>
      </c>
      <c r="L26" s="63">
        <v>80</v>
      </c>
      <c r="M26" s="63">
        <v>85</v>
      </c>
      <c r="N26" s="63">
        <v>90</v>
      </c>
      <c r="O26" s="62">
        <v>88</v>
      </c>
      <c r="P26" s="64">
        <v>100</v>
      </c>
      <c r="Q26" s="65">
        <f>SUM(J26:P26)/7</f>
        <v>88.714285714285708</v>
      </c>
      <c r="R26" s="66">
        <v>27000</v>
      </c>
      <c r="S26" s="67">
        <v>45000</v>
      </c>
      <c r="T26" s="68"/>
      <c r="U26" s="69"/>
      <c r="V26" s="7"/>
    </row>
    <row r="27" spans="1:22" x14ac:dyDescent="0.25">
      <c r="A27" s="41">
        <v>24</v>
      </c>
      <c r="B27" s="56" t="s">
        <v>50</v>
      </c>
      <c r="C27" s="57" t="s">
        <v>51</v>
      </c>
      <c r="D27" s="58"/>
      <c r="E27" s="59">
        <v>374000</v>
      </c>
      <c r="F27" s="60">
        <v>80000</v>
      </c>
      <c r="G27" s="59">
        <v>0</v>
      </c>
      <c r="H27" s="59">
        <v>0</v>
      </c>
      <c r="I27" s="59">
        <v>80000</v>
      </c>
      <c r="J27" s="61">
        <v>82</v>
      </c>
      <c r="K27" s="62">
        <v>95</v>
      </c>
      <c r="L27" s="63">
        <v>90</v>
      </c>
      <c r="M27" s="63">
        <v>85</v>
      </c>
      <c r="N27" s="63">
        <v>75</v>
      </c>
      <c r="O27" s="62">
        <v>77</v>
      </c>
      <c r="P27" s="64">
        <v>100</v>
      </c>
      <c r="Q27" s="65">
        <f>SUM(J27:P27)/7</f>
        <v>86.285714285714292</v>
      </c>
      <c r="R27" s="66">
        <v>72000</v>
      </c>
      <c r="S27" s="67"/>
      <c r="T27" s="68"/>
      <c r="U27" s="69"/>
      <c r="V27" s="7"/>
    </row>
    <row r="28" spans="1:22" ht="30" x14ac:dyDescent="0.25">
      <c r="A28" s="41">
        <v>25</v>
      </c>
      <c r="B28" s="56" t="s">
        <v>52</v>
      </c>
      <c r="C28" s="57" t="s">
        <v>53</v>
      </c>
      <c r="D28" s="58"/>
      <c r="E28" s="59">
        <v>167000</v>
      </c>
      <c r="F28" s="60">
        <v>83500</v>
      </c>
      <c r="G28" s="59">
        <v>0</v>
      </c>
      <c r="H28" s="59">
        <v>0</v>
      </c>
      <c r="I28" s="59">
        <v>83500</v>
      </c>
      <c r="J28" s="61">
        <v>80</v>
      </c>
      <c r="K28" s="62">
        <v>90</v>
      </c>
      <c r="L28" s="63">
        <v>70</v>
      </c>
      <c r="M28" s="63">
        <v>95</v>
      </c>
      <c r="N28" s="63">
        <v>90</v>
      </c>
      <c r="O28" s="62">
        <v>74</v>
      </c>
      <c r="P28" s="64">
        <v>100</v>
      </c>
      <c r="Q28" s="65">
        <f>SUM(J28:P28)/7</f>
        <v>85.571428571428569</v>
      </c>
      <c r="R28" s="66">
        <v>75000</v>
      </c>
      <c r="S28" s="67"/>
      <c r="T28" s="68"/>
      <c r="U28" s="69"/>
      <c r="V28" s="7"/>
    </row>
    <row r="29" spans="1:22" ht="30" x14ac:dyDescent="0.25">
      <c r="A29" s="41">
        <v>26</v>
      </c>
      <c r="B29" s="56" t="s">
        <v>54</v>
      </c>
      <c r="C29" s="57" t="s">
        <v>55</v>
      </c>
      <c r="D29" s="58" t="s">
        <v>56</v>
      </c>
      <c r="E29" s="59">
        <v>110840</v>
      </c>
      <c r="F29" s="60">
        <v>7000</v>
      </c>
      <c r="G29" s="59">
        <v>57000</v>
      </c>
      <c r="H29" s="59">
        <v>0</v>
      </c>
      <c r="I29" s="59">
        <v>64000</v>
      </c>
      <c r="J29" s="61">
        <v>82</v>
      </c>
      <c r="K29" s="62">
        <v>80</v>
      </c>
      <c r="L29" s="70">
        <v>0</v>
      </c>
      <c r="M29" s="63">
        <v>100</v>
      </c>
      <c r="N29" s="63">
        <v>85</v>
      </c>
      <c r="O29" s="62">
        <v>80</v>
      </c>
      <c r="P29" s="103">
        <v>0</v>
      </c>
      <c r="Q29" s="65">
        <f>SUM(J29:P29)/5</f>
        <v>85.4</v>
      </c>
      <c r="R29" s="66">
        <v>6000</v>
      </c>
      <c r="S29" s="67">
        <v>51000</v>
      </c>
      <c r="T29" s="68"/>
      <c r="U29" s="69"/>
      <c r="V29" s="7"/>
    </row>
    <row r="30" spans="1:22" x14ac:dyDescent="0.25">
      <c r="A30" s="41">
        <v>27</v>
      </c>
      <c r="B30" s="56" t="s">
        <v>57</v>
      </c>
      <c r="C30" s="57" t="s">
        <v>47</v>
      </c>
      <c r="D30" s="58"/>
      <c r="E30" s="59">
        <v>111400</v>
      </c>
      <c r="F30" s="60">
        <v>30000</v>
      </c>
      <c r="G30" s="59">
        <v>0</v>
      </c>
      <c r="H30" s="59">
        <v>0</v>
      </c>
      <c r="I30" s="59">
        <v>30000</v>
      </c>
      <c r="J30" s="61">
        <v>77</v>
      </c>
      <c r="K30" s="62">
        <v>80</v>
      </c>
      <c r="L30" s="63">
        <v>90</v>
      </c>
      <c r="M30" s="63">
        <v>95</v>
      </c>
      <c r="N30" s="63">
        <v>85</v>
      </c>
      <c r="O30" s="62">
        <v>80</v>
      </c>
      <c r="P30" s="64">
        <v>80</v>
      </c>
      <c r="Q30" s="65">
        <f t="shared" ref="Q30:Q59" si="1">SUM(J30:P30)/7</f>
        <v>83.857142857142861</v>
      </c>
      <c r="R30" s="66">
        <v>27000</v>
      </c>
      <c r="S30" s="67"/>
      <c r="T30" s="68"/>
      <c r="U30" s="69"/>
      <c r="V30" s="7"/>
    </row>
    <row r="31" spans="1:22" ht="30" x14ac:dyDescent="0.25">
      <c r="A31" s="41">
        <v>28</v>
      </c>
      <c r="B31" s="56" t="s">
        <v>58</v>
      </c>
      <c r="C31" s="57" t="s">
        <v>59</v>
      </c>
      <c r="D31" s="58"/>
      <c r="E31" s="59">
        <v>158800</v>
      </c>
      <c r="F31" s="60">
        <v>95000</v>
      </c>
      <c r="G31" s="59">
        <v>0</v>
      </c>
      <c r="H31" s="59">
        <v>0</v>
      </c>
      <c r="I31" s="59">
        <v>95000</v>
      </c>
      <c r="J31" s="61">
        <v>85</v>
      </c>
      <c r="K31" s="62">
        <v>75</v>
      </c>
      <c r="L31" s="63">
        <v>70</v>
      </c>
      <c r="M31" s="63">
        <v>80</v>
      </c>
      <c r="N31" s="63">
        <v>90</v>
      </c>
      <c r="O31" s="62">
        <v>81</v>
      </c>
      <c r="P31" s="64">
        <v>100</v>
      </c>
      <c r="Q31" s="65">
        <f t="shared" si="1"/>
        <v>83</v>
      </c>
      <c r="R31" s="66">
        <v>85000</v>
      </c>
      <c r="S31" s="67"/>
      <c r="T31" s="68"/>
      <c r="U31" s="69"/>
      <c r="V31" s="7"/>
    </row>
    <row r="32" spans="1:22" ht="30" x14ac:dyDescent="0.25">
      <c r="A32" s="41">
        <v>29</v>
      </c>
      <c r="B32" s="56" t="s">
        <v>60</v>
      </c>
      <c r="C32" s="57" t="s">
        <v>61</v>
      </c>
      <c r="D32" s="58"/>
      <c r="E32" s="59">
        <v>139560</v>
      </c>
      <c r="F32" s="60">
        <v>80000</v>
      </c>
      <c r="G32" s="59">
        <v>0</v>
      </c>
      <c r="H32" s="59">
        <v>0</v>
      </c>
      <c r="I32" s="59">
        <v>80000</v>
      </c>
      <c r="J32" s="61">
        <v>80</v>
      </c>
      <c r="K32" s="62">
        <v>75</v>
      </c>
      <c r="L32" s="63">
        <v>70</v>
      </c>
      <c r="M32" s="63">
        <v>95</v>
      </c>
      <c r="N32" s="63">
        <v>80</v>
      </c>
      <c r="O32" s="62">
        <v>74</v>
      </c>
      <c r="P32" s="64">
        <v>100</v>
      </c>
      <c r="Q32" s="65">
        <f t="shared" si="1"/>
        <v>82</v>
      </c>
      <c r="R32" s="66">
        <v>72000</v>
      </c>
      <c r="S32" s="67"/>
      <c r="T32" s="68"/>
      <c r="U32" s="69"/>
      <c r="V32" s="7"/>
    </row>
    <row r="33" spans="1:22" x14ac:dyDescent="0.25">
      <c r="A33" s="41">
        <v>30</v>
      </c>
      <c r="B33" s="56" t="s">
        <v>62</v>
      </c>
      <c r="C33" s="57" t="s">
        <v>49</v>
      </c>
      <c r="D33" s="58"/>
      <c r="E33" s="59">
        <v>270500</v>
      </c>
      <c r="F33" s="60">
        <v>100000</v>
      </c>
      <c r="G33" s="59">
        <v>0</v>
      </c>
      <c r="H33" s="59">
        <v>0</v>
      </c>
      <c r="I33" s="59">
        <v>100000</v>
      </c>
      <c r="J33" s="61">
        <v>62</v>
      </c>
      <c r="K33" s="62">
        <v>80</v>
      </c>
      <c r="L33" s="63">
        <v>80</v>
      </c>
      <c r="M33" s="63">
        <v>85</v>
      </c>
      <c r="N33" s="63">
        <v>85</v>
      </c>
      <c r="O33" s="62">
        <v>81</v>
      </c>
      <c r="P33" s="64">
        <v>100</v>
      </c>
      <c r="Q33" s="65">
        <f t="shared" si="1"/>
        <v>81.857142857142861</v>
      </c>
      <c r="R33" s="66">
        <v>80000</v>
      </c>
      <c r="S33" s="67"/>
      <c r="T33" s="68"/>
      <c r="U33" s="69"/>
      <c r="V33" s="7"/>
    </row>
    <row r="34" spans="1:22" ht="30" x14ac:dyDescent="0.25">
      <c r="A34" s="41">
        <v>31</v>
      </c>
      <c r="B34" s="56" t="s">
        <v>63</v>
      </c>
      <c r="C34" s="57" t="s">
        <v>64</v>
      </c>
      <c r="D34" s="58"/>
      <c r="E34" s="59">
        <v>145700</v>
      </c>
      <c r="F34" s="60">
        <v>54000</v>
      </c>
      <c r="G34" s="59">
        <v>0</v>
      </c>
      <c r="H34" s="59">
        <v>0</v>
      </c>
      <c r="I34" s="59">
        <v>54000</v>
      </c>
      <c r="J34" s="61">
        <v>85</v>
      </c>
      <c r="K34" s="62">
        <v>80</v>
      </c>
      <c r="L34" s="63">
        <v>70</v>
      </c>
      <c r="M34" s="63">
        <v>70</v>
      </c>
      <c r="N34" s="63">
        <v>90</v>
      </c>
      <c r="O34" s="62">
        <v>75</v>
      </c>
      <c r="P34" s="64">
        <v>100</v>
      </c>
      <c r="Q34" s="65">
        <f t="shared" si="1"/>
        <v>81.428571428571431</v>
      </c>
      <c r="R34" s="66">
        <v>49000</v>
      </c>
      <c r="S34" s="67"/>
      <c r="T34" s="68"/>
      <c r="U34" s="69"/>
      <c r="V34" s="7"/>
    </row>
    <row r="35" spans="1:22" x14ac:dyDescent="0.25">
      <c r="A35" s="41">
        <v>32</v>
      </c>
      <c r="B35" s="56" t="s">
        <v>65</v>
      </c>
      <c r="C35" s="57" t="s">
        <v>66</v>
      </c>
      <c r="D35" s="58"/>
      <c r="E35" s="59">
        <v>201000</v>
      </c>
      <c r="F35" s="60">
        <v>100000</v>
      </c>
      <c r="G35" s="59">
        <v>0</v>
      </c>
      <c r="H35" s="59">
        <v>0</v>
      </c>
      <c r="I35" s="59">
        <v>100000</v>
      </c>
      <c r="J35" s="61">
        <v>82</v>
      </c>
      <c r="K35" s="62">
        <v>90</v>
      </c>
      <c r="L35" s="63">
        <v>80</v>
      </c>
      <c r="M35" s="63">
        <v>75</v>
      </c>
      <c r="N35" s="63">
        <v>75</v>
      </c>
      <c r="O35" s="62">
        <v>68</v>
      </c>
      <c r="P35" s="64">
        <v>95</v>
      </c>
      <c r="Q35" s="65">
        <f t="shared" si="1"/>
        <v>80.714285714285708</v>
      </c>
      <c r="R35" s="66">
        <v>90000</v>
      </c>
      <c r="S35" s="67"/>
      <c r="T35" s="68"/>
      <c r="U35" s="69"/>
      <c r="V35" s="7"/>
    </row>
    <row r="36" spans="1:22" x14ac:dyDescent="0.25">
      <c r="A36" s="41">
        <v>33</v>
      </c>
      <c r="B36" s="56" t="s">
        <v>67</v>
      </c>
      <c r="C36" s="57" t="s">
        <v>68</v>
      </c>
      <c r="D36" s="58"/>
      <c r="E36" s="59">
        <v>123400</v>
      </c>
      <c r="F36" s="60">
        <v>61000</v>
      </c>
      <c r="G36" s="59">
        <v>0</v>
      </c>
      <c r="H36" s="59">
        <v>0</v>
      </c>
      <c r="I36" s="59">
        <v>61000</v>
      </c>
      <c r="J36" s="61">
        <v>89</v>
      </c>
      <c r="K36" s="62">
        <v>80</v>
      </c>
      <c r="L36" s="63">
        <v>80</v>
      </c>
      <c r="M36" s="63">
        <v>70</v>
      </c>
      <c r="N36" s="63">
        <v>80</v>
      </c>
      <c r="O36" s="62">
        <v>81</v>
      </c>
      <c r="P36" s="64">
        <v>80</v>
      </c>
      <c r="Q36" s="65">
        <f t="shared" si="1"/>
        <v>80</v>
      </c>
      <c r="R36" s="66">
        <v>55000</v>
      </c>
      <c r="S36" s="67"/>
      <c r="T36" s="68"/>
      <c r="U36" s="69"/>
      <c r="V36" s="7"/>
    </row>
    <row r="37" spans="1:22" x14ac:dyDescent="0.25">
      <c r="A37" s="41">
        <v>34</v>
      </c>
      <c r="B37" s="56" t="s">
        <v>69</v>
      </c>
      <c r="C37" s="57" t="s">
        <v>27</v>
      </c>
      <c r="D37" s="58"/>
      <c r="E37" s="59">
        <v>169500</v>
      </c>
      <c r="F37" s="60">
        <v>80000</v>
      </c>
      <c r="G37" s="59">
        <v>0</v>
      </c>
      <c r="H37" s="59">
        <v>0</v>
      </c>
      <c r="I37" s="59">
        <v>80000</v>
      </c>
      <c r="J37" s="61">
        <v>84</v>
      </c>
      <c r="K37" s="62">
        <v>70</v>
      </c>
      <c r="L37" s="63">
        <v>90</v>
      </c>
      <c r="M37" s="63">
        <v>75</v>
      </c>
      <c r="N37" s="63">
        <v>80</v>
      </c>
      <c r="O37" s="62">
        <v>79</v>
      </c>
      <c r="P37" s="64">
        <v>80</v>
      </c>
      <c r="Q37" s="65">
        <f t="shared" si="1"/>
        <v>79.714285714285708</v>
      </c>
      <c r="R37" s="66">
        <v>72000</v>
      </c>
      <c r="S37" s="67"/>
      <c r="T37" s="68"/>
      <c r="U37" s="69"/>
      <c r="V37" s="7"/>
    </row>
    <row r="38" spans="1:22" x14ac:dyDescent="0.25">
      <c r="A38" s="41">
        <v>35</v>
      </c>
      <c r="B38" s="56" t="s">
        <v>70</v>
      </c>
      <c r="C38" s="57" t="s">
        <v>51</v>
      </c>
      <c r="D38" s="58"/>
      <c r="E38" s="59">
        <v>200000</v>
      </c>
      <c r="F38" s="60">
        <v>65000</v>
      </c>
      <c r="G38" s="59">
        <v>0</v>
      </c>
      <c r="H38" s="59">
        <v>0</v>
      </c>
      <c r="I38" s="59">
        <v>65000</v>
      </c>
      <c r="J38" s="61">
        <v>77</v>
      </c>
      <c r="K38" s="62">
        <v>70</v>
      </c>
      <c r="L38" s="63">
        <v>90</v>
      </c>
      <c r="M38" s="63">
        <v>95</v>
      </c>
      <c r="N38" s="63">
        <v>80</v>
      </c>
      <c r="O38" s="62">
        <v>74</v>
      </c>
      <c r="P38" s="64">
        <v>70</v>
      </c>
      <c r="Q38" s="65">
        <f t="shared" si="1"/>
        <v>79.428571428571431</v>
      </c>
      <c r="R38" s="71">
        <v>52000</v>
      </c>
      <c r="S38" s="67"/>
      <c r="T38" s="68"/>
      <c r="U38" s="69"/>
      <c r="V38" s="7"/>
    </row>
    <row r="39" spans="1:22" ht="15.75" customHeight="1" x14ac:dyDescent="0.25">
      <c r="A39" s="41">
        <v>36</v>
      </c>
      <c r="B39" s="56" t="s">
        <v>71</v>
      </c>
      <c r="C39" s="57" t="s">
        <v>72</v>
      </c>
      <c r="D39" s="58"/>
      <c r="E39" s="59">
        <v>100750</v>
      </c>
      <c r="F39" s="60">
        <v>55000</v>
      </c>
      <c r="G39" s="59">
        <v>0</v>
      </c>
      <c r="H39" s="59">
        <v>0</v>
      </c>
      <c r="I39" s="59">
        <v>55000</v>
      </c>
      <c r="J39" s="61">
        <v>82</v>
      </c>
      <c r="K39" s="62">
        <v>75</v>
      </c>
      <c r="L39" s="63">
        <v>70</v>
      </c>
      <c r="M39" s="63">
        <v>75</v>
      </c>
      <c r="N39" s="63">
        <v>70</v>
      </c>
      <c r="O39" s="62">
        <v>82</v>
      </c>
      <c r="P39" s="64">
        <v>100</v>
      </c>
      <c r="Q39" s="65">
        <f t="shared" si="1"/>
        <v>79.142857142857139</v>
      </c>
      <c r="R39" s="71">
        <v>44000</v>
      </c>
      <c r="S39" s="67"/>
      <c r="T39" s="68"/>
      <c r="U39" s="69"/>
      <c r="V39" s="7"/>
    </row>
    <row r="40" spans="1:22" x14ac:dyDescent="0.25">
      <c r="A40" s="41">
        <v>37</v>
      </c>
      <c r="B40" s="56" t="s">
        <v>73</v>
      </c>
      <c r="C40" s="57" t="s">
        <v>49</v>
      </c>
      <c r="D40" s="58"/>
      <c r="E40" s="59">
        <v>146150</v>
      </c>
      <c r="F40" s="60">
        <v>60000</v>
      </c>
      <c r="G40" s="59">
        <v>0</v>
      </c>
      <c r="H40" s="59">
        <v>0</v>
      </c>
      <c r="I40" s="59">
        <v>60000</v>
      </c>
      <c r="J40" s="61">
        <v>67</v>
      </c>
      <c r="K40" s="62">
        <v>70</v>
      </c>
      <c r="L40" s="63">
        <v>80</v>
      </c>
      <c r="M40" s="63">
        <v>75</v>
      </c>
      <c r="N40" s="63">
        <v>80</v>
      </c>
      <c r="O40" s="62">
        <v>80</v>
      </c>
      <c r="P40" s="64">
        <v>100</v>
      </c>
      <c r="Q40" s="65">
        <f t="shared" si="1"/>
        <v>78.857142857142861</v>
      </c>
      <c r="R40" s="71">
        <v>48000</v>
      </c>
      <c r="S40" s="67"/>
      <c r="T40" s="68"/>
      <c r="U40" s="69"/>
      <c r="V40" s="7"/>
    </row>
    <row r="41" spans="1:22" x14ac:dyDescent="0.25">
      <c r="A41" s="41">
        <v>38</v>
      </c>
      <c r="B41" s="56" t="s">
        <v>74</v>
      </c>
      <c r="C41" s="57" t="s">
        <v>75</v>
      </c>
      <c r="D41" s="58"/>
      <c r="E41" s="59">
        <v>84200</v>
      </c>
      <c r="F41" s="60">
        <v>45000</v>
      </c>
      <c r="G41" s="59">
        <v>0</v>
      </c>
      <c r="H41" s="59">
        <v>0</v>
      </c>
      <c r="I41" s="59">
        <v>45000</v>
      </c>
      <c r="J41" s="61">
        <v>72</v>
      </c>
      <c r="K41" s="62">
        <v>90</v>
      </c>
      <c r="L41" s="63">
        <v>60</v>
      </c>
      <c r="M41" s="63">
        <v>85</v>
      </c>
      <c r="N41" s="63">
        <v>80</v>
      </c>
      <c r="O41" s="62">
        <v>84</v>
      </c>
      <c r="P41" s="64">
        <v>80</v>
      </c>
      <c r="Q41" s="65">
        <f t="shared" si="1"/>
        <v>78.714285714285708</v>
      </c>
      <c r="R41" s="71">
        <v>36000</v>
      </c>
      <c r="S41" s="67"/>
      <c r="T41" s="68"/>
      <c r="U41" s="69"/>
      <c r="V41" s="7"/>
    </row>
    <row r="42" spans="1:22" x14ac:dyDescent="0.25">
      <c r="A42" s="41">
        <v>39</v>
      </c>
      <c r="B42" s="56" t="s">
        <v>76</v>
      </c>
      <c r="C42" s="57" t="s">
        <v>77</v>
      </c>
      <c r="D42" s="58"/>
      <c r="E42" s="59">
        <v>151300</v>
      </c>
      <c r="F42" s="60">
        <v>50000</v>
      </c>
      <c r="G42" s="59">
        <v>0</v>
      </c>
      <c r="H42" s="59">
        <v>0</v>
      </c>
      <c r="I42" s="59">
        <v>50000</v>
      </c>
      <c r="J42" s="61">
        <v>77</v>
      </c>
      <c r="K42" s="62">
        <v>70</v>
      </c>
      <c r="L42" s="63">
        <v>80</v>
      </c>
      <c r="M42" s="63">
        <v>80</v>
      </c>
      <c r="N42" s="63">
        <v>85</v>
      </c>
      <c r="O42" s="62">
        <v>68</v>
      </c>
      <c r="P42" s="64">
        <v>90</v>
      </c>
      <c r="Q42" s="65">
        <f t="shared" si="1"/>
        <v>78.571428571428569</v>
      </c>
      <c r="R42" s="71">
        <v>40000</v>
      </c>
      <c r="S42" s="67"/>
      <c r="T42" s="68"/>
      <c r="U42" s="69"/>
      <c r="V42" s="7"/>
    </row>
    <row r="43" spans="1:22" ht="30" x14ac:dyDescent="0.25">
      <c r="A43" s="41">
        <v>40</v>
      </c>
      <c r="B43" s="56" t="s">
        <v>78</v>
      </c>
      <c r="C43" s="57" t="s">
        <v>79</v>
      </c>
      <c r="D43" s="58" t="s">
        <v>80</v>
      </c>
      <c r="E43" s="59">
        <v>106000</v>
      </c>
      <c r="F43" s="60">
        <v>45000</v>
      </c>
      <c r="G43" s="59">
        <v>0</v>
      </c>
      <c r="H43" s="59">
        <v>0</v>
      </c>
      <c r="I43" s="59">
        <v>45000</v>
      </c>
      <c r="J43" s="61">
        <v>87</v>
      </c>
      <c r="K43" s="62">
        <v>70</v>
      </c>
      <c r="L43" s="63">
        <v>100</v>
      </c>
      <c r="M43" s="63">
        <v>65</v>
      </c>
      <c r="N43" s="63">
        <v>80</v>
      </c>
      <c r="O43" s="62">
        <v>88</v>
      </c>
      <c r="P43" s="64">
        <v>60</v>
      </c>
      <c r="Q43" s="65">
        <f t="shared" si="1"/>
        <v>78.571428571428569</v>
      </c>
      <c r="R43" s="71">
        <v>36000</v>
      </c>
      <c r="S43" s="67"/>
      <c r="T43" s="68"/>
      <c r="U43" s="69"/>
      <c r="V43" s="7"/>
    </row>
    <row r="44" spans="1:22" x14ac:dyDescent="0.25">
      <c r="A44" s="41">
        <v>41</v>
      </c>
      <c r="B44" s="56" t="s">
        <v>81</v>
      </c>
      <c r="C44" s="57" t="s">
        <v>23</v>
      </c>
      <c r="D44" s="58"/>
      <c r="E44" s="59">
        <v>118585</v>
      </c>
      <c r="F44" s="60">
        <v>45000</v>
      </c>
      <c r="G44" s="59">
        <v>0</v>
      </c>
      <c r="H44" s="59">
        <v>0</v>
      </c>
      <c r="I44" s="59">
        <v>45000</v>
      </c>
      <c r="J44" s="61">
        <v>87</v>
      </c>
      <c r="K44" s="62">
        <v>80</v>
      </c>
      <c r="L44" s="63">
        <v>80</v>
      </c>
      <c r="M44" s="63">
        <v>60</v>
      </c>
      <c r="N44" s="63">
        <v>80</v>
      </c>
      <c r="O44" s="62">
        <v>72</v>
      </c>
      <c r="P44" s="64">
        <v>90</v>
      </c>
      <c r="Q44" s="65">
        <f t="shared" si="1"/>
        <v>78.428571428571431</v>
      </c>
      <c r="R44" s="71">
        <v>36000</v>
      </c>
      <c r="S44" s="67"/>
      <c r="T44" s="68"/>
      <c r="U44" s="69"/>
      <c r="V44" s="7"/>
    </row>
    <row r="45" spans="1:22" x14ac:dyDescent="0.25">
      <c r="A45" s="41">
        <v>42</v>
      </c>
      <c r="B45" s="56" t="s">
        <v>82</v>
      </c>
      <c r="C45" s="57" t="s">
        <v>75</v>
      </c>
      <c r="D45" s="58"/>
      <c r="E45" s="59">
        <v>87200</v>
      </c>
      <c r="F45" s="60">
        <v>45000</v>
      </c>
      <c r="G45" s="59">
        <v>0</v>
      </c>
      <c r="H45" s="59">
        <v>0</v>
      </c>
      <c r="I45" s="59">
        <v>45000</v>
      </c>
      <c r="J45" s="61">
        <v>72</v>
      </c>
      <c r="K45" s="62">
        <v>90</v>
      </c>
      <c r="L45" s="63">
        <v>60</v>
      </c>
      <c r="M45" s="63">
        <v>80</v>
      </c>
      <c r="N45" s="63">
        <v>80</v>
      </c>
      <c r="O45" s="62">
        <v>84</v>
      </c>
      <c r="P45" s="64">
        <v>80</v>
      </c>
      <c r="Q45" s="65">
        <f t="shared" si="1"/>
        <v>78</v>
      </c>
      <c r="R45" s="71">
        <v>36000</v>
      </c>
      <c r="S45" s="67"/>
      <c r="T45" s="68"/>
      <c r="U45" s="69"/>
      <c r="V45" s="7"/>
    </row>
    <row r="46" spans="1:22" ht="45" x14ac:dyDescent="0.25">
      <c r="A46" s="41">
        <v>43</v>
      </c>
      <c r="B46" s="56" t="s">
        <v>83</v>
      </c>
      <c r="C46" s="57" t="s">
        <v>47</v>
      </c>
      <c r="D46" s="58"/>
      <c r="E46" s="59">
        <v>178700</v>
      </c>
      <c r="F46" s="60">
        <v>55000</v>
      </c>
      <c r="G46" s="59">
        <v>0</v>
      </c>
      <c r="H46" s="59">
        <v>0</v>
      </c>
      <c r="I46" s="59">
        <v>55000</v>
      </c>
      <c r="J46" s="61">
        <v>84</v>
      </c>
      <c r="K46" s="62">
        <v>80</v>
      </c>
      <c r="L46" s="63">
        <v>70</v>
      </c>
      <c r="M46" s="63">
        <v>90</v>
      </c>
      <c r="N46" s="63">
        <v>75</v>
      </c>
      <c r="O46" s="62">
        <v>87</v>
      </c>
      <c r="P46" s="64">
        <v>60</v>
      </c>
      <c r="Q46" s="65">
        <f t="shared" si="1"/>
        <v>78</v>
      </c>
      <c r="R46" s="71">
        <v>44000</v>
      </c>
      <c r="S46" s="67"/>
      <c r="T46" s="68"/>
      <c r="U46" s="69"/>
      <c r="V46" s="7"/>
    </row>
    <row r="47" spans="1:22" x14ac:dyDescent="0.25">
      <c r="A47" s="41">
        <v>44</v>
      </c>
      <c r="B47" s="56" t="s">
        <v>84</v>
      </c>
      <c r="C47" s="57" t="s">
        <v>51</v>
      </c>
      <c r="D47" s="58"/>
      <c r="E47" s="59">
        <v>118500</v>
      </c>
      <c r="F47" s="60">
        <v>47000</v>
      </c>
      <c r="G47" s="59">
        <v>0</v>
      </c>
      <c r="H47" s="59">
        <v>0</v>
      </c>
      <c r="I47" s="59">
        <v>47000</v>
      </c>
      <c r="J47" s="61">
        <v>67</v>
      </c>
      <c r="K47" s="62">
        <v>70</v>
      </c>
      <c r="L47" s="63">
        <v>90</v>
      </c>
      <c r="M47" s="63">
        <v>80</v>
      </c>
      <c r="N47" s="63">
        <v>70</v>
      </c>
      <c r="O47" s="62">
        <v>77</v>
      </c>
      <c r="P47" s="64">
        <v>90</v>
      </c>
      <c r="Q47" s="65">
        <f t="shared" si="1"/>
        <v>77.714285714285708</v>
      </c>
      <c r="R47" s="71">
        <v>38000</v>
      </c>
      <c r="S47" s="67"/>
      <c r="T47" s="68"/>
      <c r="U47" s="69"/>
      <c r="V47" s="7"/>
    </row>
    <row r="48" spans="1:22" ht="30" x14ac:dyDescent="0.25">
      <c r="A48" s="41">
        <v>45</v>
      </c>
      <c r="B48" s="56" t="s">
        <v>85</v>
      </c>
      <c r="C48" s="57" t="s">
        <v>86</v>
      </c>
      <c r="D48" s="58"/>
      <c r="E48" s="59">
        <v>169100</v>
      </c>
      <c r="F48" s="60">
        <v>79500</v>
      </c>
      <c r="G48" s="59">
        <v>0</v>
      </c>
      <c r="H48" s="59">
        <v>0</v>
      </c>
      <c r="I48" s="59">
        <v>79500</v>
      </c>
      <c r="J48" s="61">
        <v>82</v>
      </c>
      <c r="K48" s="62">
        <v>70</v>
      </c>
      <c r="L48" s="63">
        <v>60</v>
      </c>
      <c r="M48" s="63">
        <v>85</v>
      </c>
      <c r="N48" s="63">
        <v>70</v>
      </c>
      <c r="O48" s="62">
        <v>76</v>
      </c>
      <c r="P48" s="64">
        <v>100</v>
      </c>
      <c r="Q48" s="65">
        <f t="shared" si="1"/>
        <v>77.571428571428569</v>
      </c>
      <c r="R48" s="71">
        <v>64000</v>
      </c>
      <c r="S48" s="67"/>
      <c r="T48" s="68"/>
      <c r="U48" s="69"/>
      <c r="V48" s="7"/>
    </row>
    <row r="49" spans="1:22" x14ac:dyDescent="0.25">
      <c r="A49" s="41">
        <v>46</v>
      </c>
      <c r="B49" s="56" t="s">
        <v>87</v>
      </c>
      <c r="C49" s="57" t="s">
        <v>55</v>
      </c>
      <c r="D49" s="58"/>
      <c r="E49" s="59">
        <v>182130</v>
      </c>
      <c r="F49" s="60">
        <v>27000</v>
      </c>
      <c r="G49" s="59">
        <v>18000</v>
      </c>
      <c r="H49" s="59">
        <v>60000</v>
      </c>
      <c r="I49" s="59">
        <v>105000</v>
      </c>
      <c r="J49" s="61">
        <v>82</v>
      </c>
      <c r="K49" s="62">
        <v>70</v>
      </c>
      <c r="L49" s="63">
        <v>60</v>
      </c>
      <c r="M49" s="63">
        <v>100</v>
      </c>
      <c r="N49" s="63">
        <v>80</v>
      </c>
      <c r="O49" s="62">
        <v>77</v>
      </c>
      <c r="P49" s="64">
        <v>70</v>
      </c>
      <c r="Q49" s="65">
        <f t="shared" si="1"/>
        <v>77</v>
      </c>
      <c r="R49" s="71">
        <v>22000</v>
      </c>
      <c r="S49" s="67">
        <v>14000</v>
      </c>
      <c r="T49" s="68">
        <v>48000</v>
      </c>
      <c r="U49" s="69"/>
      <c r="V49" s="7"/>
    </row>
    <row r="50" spans="1:22" ht="30" x14ac:dyDescent="0.25">
      <c r="A50" s="41">
        <v>47</v>
      </c>
      <c r="B50" s="56" t="s">
        <v>88</v>
      </c>
      <c r="C50" s="57" t="s">
        <v>53</v>
      </c>
      <c r="D50" s="58"/>
      <c r="E50" s="59">
        <v>197500</v>
      </c>
      <c r="F50" s="60">
        <v>79000</v>
      </c>
      <c r="G50" s="59">
        <v>0</v>
      </c>
      <c r="H50" s="59">
        <v>0</v>
      </c>
      <c r="I50" s="59">
        <v>79000</v>
      </c>
      <c r="J50" s="61">
        <v>69</v>
      </c>
      <c r="K50" s="62">
        <v>70</v>
      </c>
      <c r="L50" s="63">
        <v>60</v>
      </c>
      <c r="M50" s="63">
        <v>85</v>
      </c>
      <c r="N50" s="63">
        <v>80</v>
      </c>
      <c r="O50" s="62">
        <v>85</v>
      </c>
      <c r="P50" s="64">
        <v>90</v>
      </c>
      <c r="Q50" s="65">
        <f t="shared" si="1"/>
        <v>77</v>
      </c>
      <c r="R50" s="71">
        <v>63000</v>
      </c>
      <c r="S50" s="67"/>
      <c r="T50" s="68"/>
      <c r="U50" s="69"/>
      <c r="V50" s="7"/>
    </row>
    <row r="51" spans="1:22" ht="30" x14ac:dyDescent="0.25">
      <c r="A51" s="41">
        <v>48</v>
      </c>
      <c r="B51" s="56" t="s">
        <v>89</v>
      </c>
      <c r="C51" s="57" t="s">
        <v>38</v>
      </c>
      <c r="D51" s="58"/>
      <c r="E51" s="59">
        <v>151500</v>
      </c>
      <c r="F51" s="60">
        <v>65000</v>
      </c>
      <c r="G51" s="59">
        <v>0</v>
      </c>
      <c r="H51" s="59">
        <v>0</v>
      </c>
      <c r="I51" s="59">
        <v>65000</v>
      </c>
      <c r="J51" s="61">
        <v>82</v>
      </c>
      <c r="K51" s="62">
        <v>80</v>
      </c>
      <c r="L51" s="63">
        <v>60</v>
      </c>
      <c r="M51" s="63">
        <v>65</v>
      </c>
      <c r="N51" s="63">
        <v>70</v>
      </c>
      <c r="O51" s="62">
        <v>77</v>
      </c>
      <c r="P51" s="64">
        <v>100</v>
      </c>
      <c r="Q51" s="65">
        <f t="shared" si="1"/>
        <v>76.285714285714292</v>
      </c>
      <c r="R51" s="71">
        <v>52000</v>
      </c>
      <c r="S51" s="67"/>
      <c r="T51" s="68"/>
      <c r="U51" s="69"/>
      <c r="V51" s="7"/>
    </row>
    <row r="52" spans="1:22" x14ac:dyDescent="0.25">
      <c r="A52" s="41">
        <v>49</v>
      </c>
      <c r="B52" s="56" t="s">
        <v>90</v>
      </c>
      <c r="C52" s="57" t="s">
        <v>23</v>
      </c>
      <c r="D52" s="58"/>
      <c r="E52" s="59">
        <v>403787</v>
      </c>
      <c r="F52" s="60">
        <v>80000</v>
      </c>
      <c r="G52" s="59">
        <v>0</v>
      </c>
      <c r="H52" s="59">
        <v>0</v>
      </c>
      <c r="I52" s="59">
        <v>80000</v>
      </c>
      <c r="J52" s="61">
        <v>65</v>
      </c>
      <c r="K52" s="62">
        <v>60</v>
      </c>
      <c r="L52" s="63">
        <v>80</v>
      </c>
      <c r="M52" s="63">
        <v>80</v>
      </c>
      <c r="N52" s="63">
        <v>75</v>
      </c>
      <c r="O52" s="62">
        <v>73</v>
      </c>
      <c r="P52" s="64">
        <v>100</v>
      </c>
      <c r="Q52" s="65">
        <f t="shared" si="1"/>
        <v>76.142857142857139</v>
      </c>
      <c r="R52" s="71">
        <v>64000</v>
      </c>
      <c r="S52" s="67"/>
      <c r="T52" s="68"/>
      <c r="U52" s="69"/>
      <c r="V52" s="7"/>
    </row>
    <row r="53" spans="1:22" ht="30" x14ac:dyDescent="0.25">
      <c r="A53" s="41">
        <v>50</v>
      </c>
      <c r="B53" s="56" t="s">
        <v>91</v>
      </c>
      <c r="C53" s="57" t="s">
        <v>92</v>
      </c>
      <c r="D53" s="58"/>
      <c r="E53" s="59">
        <v>247160</v>
      </c>
      <c r="F53" s="60">
        <v>50000</v>
      </c>
      <c r="G53" s="59">
        <v>0</v>
      </c>
      <c r="H53" s="59">
        <v>0</v>
      </c>
      <c r="I53" s="59">
        <v>50000</v>
      </c>
      <c r="J53" s="61">
        <v>85</v>
      </c>
      <c r="K53" s="62">
        <v>80</v>
      </c>
      <c r="L53" s="63">
        <v>80</v>
      </c>
      <c r="M53" s="63">
        <v>85</v>
      </c>
      <c r="N53" s="63">
        <v>80</v>
      </c>
      <c r="O53" s="62">
        <v>71</v>
      </c>
      <c r="P53" s="64">
        <v>50</v>
      </c>
      <c r="Q53" s="65">
        <f t="shared" si="1"/>
        <v>75.857142857142861</v>
      </c>
      <c r="R53" s="71">
        <v>40000</v>
      </c>
      <c r="S53" s="67"/>
      <c r="T53" s="68"/>
      <c r="U53" s="69"/>
      <c r="V53" s="7"/>
    </row>
    <row r="54" spans="1:22" x14ac:dyDescent="0.25">
      <c r="A54" s="41">
        <v>51</v>
      </c>
      <c r="B54" s="56" t="s">
        <v>93</v>
      </c>
      <c r="C54" s="57" t="s">
        <v>94</v>
      </c>
      <c r="D54" s="58"/>
      <c r="E54" s="59">
        <v>184000</v>
      </c>
      <c r="F54" s="60">
        <v>95900</v>
      </c>
      <c r="G54" s="59">
        <v>0</v>
      </c>
      <c r="H54" s="59">
        <v>0</v>
      </c>
      <c r="I54" s="59">
        <v>95900</v>
      </c>
      <c r="J54" s="61">
        <v>82</v>
      </c>
      <c r="K54" s="62">
        <v>70</v>
      </c>
      <c r="L54" s="63">
        <v>80</v>
      </c>
      <c r="M54" s="63">
        <v>75</v>
      </c>
      <c r="N54" s="63">
        <v>70</v>
      </c>
      <c r="O54" s="62">
        <v>73</v>
      </c>
      <c r="P54" s="64">
        <v>80</v>
      </c>
      <c r="Q54" s="65">
        <f t="shared" si="1"/>
        <v>75.714285714285708</v>
      </c>
      <c r="R54" s="71">
        <v>77000</v>
      </c>
      <c r="S54" s="67"/>
      <c r="T54" s="68"/>
      <c r="U54" s="69"/>
      <c r="V54" s="7"/>
    </row>
    <row r="55" spans="1:22" ht="30" x14ac:dyDescent="0.25">
      <c r="A55" s="41">
        <v>52</v>
      </c>
      <c r="B55" s="56" t="s">
        <v>95</v>
      </c>
      <c r="C55" s="57" t="s">
        <v>92</v>
      </c>
      <c r="D55" s="58"/>
      <c r="E55" s="59">
        <v>388100</v>
      </c>
      <c r="F55" s="60">
        <v>140000</v>
      </c>
      <c r="G55" s="59">
        <v>0</v>
      </c>
      <c r="H55" s="59">
        <v>0</v>
      </c>
      <c r="I55" s="59">
        <v>140000</v>
      </c>
      <c r="J55" s="61">
        <v>62</v>
      </c>
      <c r="K55" s="62">
        <v>70</v>
      </c>
      <c r="L55" s="63">
        <v>80</v>
      </c>
      <c r="M55" s="63">
        <v>85</v>
      </c>
      <c r="N55" s="63">
        <v>70</v>
      </c>
      <c r="O55" s="62">
        <v>69</v>
      </c>
      <c r="P55" s="64">
        <v>90</v>
      </c>
      <c r="Q55" s="65">
        <f t="shared" si="1"/>
        <v>75.142857142857139</v>
      </c>
      <c r="R55" s="71">
        <v>112000</v>
      </c>
      <c r="S55" s="67"/>
      <c r="T55" s="68"/>
      <c r="U55" s="69"/>
      <c r="V55" s="7"/>
    </row>
    <row r="56" spans="1:22" x14ac:dyDescent="0.25">
      <c r="A56" s="41">
        <v>53</v>
      </c>
      <c r="B56" s="56" t="s">
        <v>96</v>
      </c>
      <c r="C56" s="57" t="s">
        <v>72</v>
      </c>
      <c r="D56" s="58"/>
      <c r="E56" s="59">
        <v>107850</v>
      </c>
      <c r="F56" s="60">
        <v>66000</v>
      </c>
      <c r="G56" s="59">
        <v>0</v>
      </c>
      <c r="H56" s="59">
        <v>0</v>
      </c>
      <c r="I56" s="59">
        <v>66000</v>
      </c>
      <c r="J56" s="61">
        <v>77</v>
      </c>
      <c r="K56" s="62">
        <v>70</v>
      </c>
      <c r="L56" s="63">
        <v>70</v>
      </c>
      <c r="M56" s="63">
        <v>60</v>
      </c>
      <c r="N56" s="63">
        <v>70</v>
      </c>
      <c r="O56" s="62">
        <v>88</v>
      </c>
      <c r="P56" s="64">
        <v>90</v>
      </c>
      <c r="Q56" s="65">
        <f t="shared" si="1"/>
        <v>75</v>
      </c>
      <c r="R56" s="71">
        <v>53000</v>
      </c>
      <c r="S56" s="67"/>
      <c r="T56" s="68"/>
      <c r="U56" s="69"/>
      <c r="V56" s="7"/>
    </row>
    <row r="57" spans="1:22" ht="30" x14ac:dyDescent="0.25">
      <c r="A57" s="41">
        <v>54</v>
      </c>
      <c r="B57" s="56" t="s">
        <v>97</v>
      </c>
      <c r="C57" s="57" t="s">
        <v>94</v>
      </c>
      <c r="D57" s="58"/>
      <c r="E57" s="59">
        <v>164800</v>
      </c>
      <c r="F57" s="60">
        <v>83500</v>
      </c>
      <c r="G57" s="59">
        <v>0</v>
      </c>
      <c r="H57" s="59">
        <v>0</v>
      </c>
      <c r="I57" s="59">
        <v>83500</v>
      </c>
      <c r="J57" s="61">
        <v>80</v>
      </c>
      <c r="K57" s="62">
        <v>60</v>
      </c>
      <c r="L57" s="63">
        <v>80</v>
      </c>
      <c r="M57" s="63">
        <v>65</v>
      </c>
      <c r="N57" s="63">
        <v>80</v>
      </c>
      <c r="O57" s="62">
        <v>72</v>
      </c>
      <c r="P57" s="64">
        <v>70</v>
      </c>
      <c r="Q57" s="65">
        <f t="shared" si="1"/>
        <v>72.428571428571431</v>
      </c>
      <c r="R57" s="71">
        <v>67000</v>
      </c>
      <c r="S57" s="67"/>
      <c r="T57" s="68"/>
      <c r="U57" s="69"/>
      <c r="V57" s="7"/>
    </row>
    <row r="58" spans="1:22" ht="16.5" customHeight="1" x14ac:dyDescent="0.25">
      <c r="A58" s="41">
        <v>55</v>
      </c>
      <c r="B58" s="56" t="s">
        <v>98</v>
      </c>
      <c r="C58" s="57" t="s">
        <v>29</v>
      </c>
      <c r="D58" s="58" t="s">
        <v>99</v>
      </c>
      <c r="E58" s="59">
        <v>123000</v>
      </c>
      <c r="F58" s="60">
        <v>86000</v>
      </c>
      <c r="G58" s="59">
        <v>0</v>
      </c>
      <c r="H58" s="59">
        <v>0</v>
      </c>
      <c r="I58" s="59">
        <v>86000</v>
      </c>
      <c r="J58" s="61">
        <v>75</v>
      </c>
      <c r="K58" s="62">
        <v>70</v>
      </c>
      <c r="L58" s="63">
        <v>50</v>
      </c>
      <c r="M58" s="63">
        <v>65</v>
      </c>
      <c r="N58" s="63">
        <v>70</v>
      </c>
      <c r="O58" s="62">
        <v>74</v>
      </c>
      <c r="P58" s="64">
        <v>90</v>
      </c>
      <c r="Q58" s="65">
        <f t="shared" si="1"/>
        <v>70.571428571428569</v>
      </c>
      <c r="R58" s="71">
        <v>69000</v>
      </c>
      <c r="S58" s="67"/>
      <c r="T58" s="68"/>
      <c r="U58" s="69"/>
      <c r="V58" s="7"/>
    </row>
    <row r="59" spans="1:22" x14ac:dyDescent="0.25">
      <c r="A59" s="41">
        <v>56</v>
      </c>
      <c r="B59" s="56" t="s">
        <v>100</v>
      </c>
      <c r="C59" s="57" t="s">
        <v>94</v>
      </c>
      <c r="D59" s="58"/>
      <c r="E59" s="59">
        <v>163000</v>
      </c>
      <c r="F59" s="60">
        <v>84700</v>
      </c>
      <c r="G59" s="59">
        <v>0</v>
      </c>
      <c r="H59" s="59">
        <v>0</v>
      </c>
      <c r="I59" s="59">
        <v>84700</v>
      </c>
      <c r="J59" s="61">
        <v>62</v>
      </c>
      <c r="K59" s="62">
        <v>60</v>
      </c>
      <c r="L59" s="63">
        <v>70</v>
      </c>
      <c r="M59" s="63">
        <v>65</v>
      </c>
      <c r="N59" s="63">
        <v>75</v>
      </c>
      <c r="O59" s="62">
        <v>74</v>
      </c>
      <c r="P59" s="64">
        <v>80</v>
      </c>
      <c r="Q59" s="65">
        <f t="shared" si="1"/>
        <v>69.428571428571431</v>
      </c>
      <c r="R59" s="71">
        <v>40000</v>
      </c>
      <c r="S59" s="67"/>
      <c r="T59" s="68"/>
      <c r="U59" s="69"/>
      <c r="V59" s="7"/>
    </row>
    <row r="60" spans="1:22" ht="30" x14ac:dyDescent="0.25">
      <c r="A60" s="41"/>
      <c r="B60" s="56" t="s">
        <v>101</v>
      </c>
      <c r="C60" s="57" t="s">
        <v>102</v>
      </c>
      <c r="D60" s="58"/>
      <c r="E60" s="59">
        <v>126700</v>
      </c>
      <c r="F60" s="60">
        <v>40000</v>
      </c>
      <c r="G60" s="59">
        <v>0</v>
      </c>
      <c r="H60" s="59">
        <v>0</v>
      </c>
      <c r="I60" s="59">
        <v>40000</v>
      </c>
      <c r="J60" s="61">
        <v>83</v>
      </c>
      <c r="K60" s="62">
        <v>60</v>
      </c>
      <c r="L60" s="70">
        <v>0</v>
      </c>
      <c r="M60" s="63">
        <v>50</v>
      </c>
      <c r="N60" s="63">
        <v>80</v>
      </c>
      <c r="O60" s="62">
        <v>68</v>
      </c>
      <c r="P60" s="64">
        <v>70</v>
      </c>
      <c r="Q60" s="65">
        <f>SUM(J60:P60)/6</f>
        <v>68.5</v>
      </c>
      <c r="R60" s="71" t="s">
        <v>103</v>
      </c>
      <c r="S60" s="67"/>
      <c r="T60" s="68"/>
      <c r="U60" s="104" t="s">
        <v>104</v>
      </c>
      <c r="V60" s="7"/>
    </row>
    <row r="61" spans="1:22" ht="45" x14ac:dyDescent="0.25">
      <c r="A61" s="41">
        <v>57</v>
      </c>
      <c r="B61" s="56" t="s">
        <v>105</v>
      </c>
      <c r="C61" s="57" t="s">
        <v>59</v>
      </c>
      <c r="D61" s="58"/>
      <c r="E61" s="59">
        <v>520000</v>
      </c>
      <c r="F61" s="60">
        <v>45000</v>
      </c>
      <c r="G61" s="59">
        <v>310000</v>
      </c>
      <c r="H61" s="59">
        <v>0</v>
      </c>
      <c r="I61" s="59">
        <v>355000</v>
      </c>
      <c r="J61" s="61">
        <v>62</v>
      </c>
      <c r="K61" s="62">
        <v>70</v>
      </c>
      <c r="L61" s="63">
        <v>60</v>
      </c>
      <c r="M61" s="63">
        <v>65</v>
      </c>
      <c r="N61" s="63">
        <v>70</v>
      </c>
      <c r="O61" s="62">
        <v>71</v>
      </c>
      <c r="P61" s="64">
        <v>70</v>
      </c>
      <c r="Q61" s="65">
        <f>SUM(J61:P61)/7</f>
        <v>66.857142857142861</v>
      </c>
      <c r="R61" s="71">
        <v>0</v>
      </c>
      <c r="S61" s="67"/>
      <c r="T61" s="68"/>
      <c r="U61" s="104" t="s">
        <v>106</v>
      </c>
      <c r="V61" s="7"/>
    </row>
    <row r="62" spans="1:22" ht="13.5" customHeight="1" x14ac:dyDescent="0.25">
      <c r="A62" s="41">
        <v>58</v>
      </c>
      <c r="B62" s="56" t="s">
        <v>107</v>
      </c>
      <c r="C62" s="57" t="s">
        <v>108</v>
      </c>
      <c r="D62" s="58"/>
      <c r="E62" s="59">
        <v>226065</v>
      </c>
      <c r="F62" s="60">
        <v>157091</v>
      </c>
      <c r="G62" s="59">
        <v>0</v>
      </c>
      <c r="H62" s="59">
        <v>0</v>
      </c>
      <c r="I62" s="59">
        <v>157091</v>
      </c>
      <c r="J62" s="61">
        <v>57</v>
      </c>
      <c r="K62" s="62">
        <v>65</v>
      </c>
      <c r="L62" s="70">
        <v>0</v>
      </c>
      <c r="M62" s="63">
        <v>70</v>
      </c>
      <c r="N62" s="63">
        <v>65</v>
      </c>
      <c r="O62" s="62">
        <v>60</v>
      </c>
      <c r="P62" s="64">
        <v>80</v>
      </c>
      <c r="Q62" s="65">
        <f>SUM(J62:P62)/6</f>
        <v>66.166666666666671</v>
      </c>
      <c r="R62" s="71">
        <v>50000</v>
      </c>
      <c r="S62" s="67"/>
      <c r="T62" s="68"/>
      <c r="U62" s="69"/>
      <c r="V62" s="7"/>
    </row>
    <row r="63" spans="1:22" ht="18" customHeight="1" x14ac:dyDescent="0.25">
      <c r="A63" s="41">
        <v>59</v>
      </c>
      <c r="B63" s="56" t="s">
        <v>109</v>
      </c>
      <c r="C63" s="57" t="s">
        <v>35</v>
      </c>
      <c r="D63" s="58"/>
      <c r="E63" s="59">
        <v>129750</v>
      </c>
      <c r="F63" s="60">
        <v>96000</v>
      </c>
      <c r="G63" s="59">
        <v>0</v>
      </c>
      <c r="H63" s="59">
        <v>0</v>
      </c>
      <c r="I63" s="59">
        <v>96000</v>
      </c>
      <c r="J63" s="61">
        <v>62</v>
      </c>
      <c r="K63" s="62">
        <v>55</v>
      </c>
      <c r="L63" s="63">
        <v>40</v>
      </c>
      <c r="M63" s="63">
        <v>50</v>
      </c>
      <c r="N63" s="63">
        <v>65</v>
      </c>
      <c r="O63" s="62">
        <v>83</v>
      </c>
      <c r="P63" s="64">
        <v>90</v>
      </c>
      <c r="Q63" s="65">
        <f>SUM(J63:P63)/7</f>
        <v>63.571428571428569</v>
      </c>
      <c r="R63" s="71">
        <v>40000</v>
      </c>
      <c r="S63" s="67"/>
      <c r="T63" s="68"/>
      <c r="U63" s="69"/>
      <c r="V63" s="7"/>
    </row>
    <row r="64" spans="1:22" ht="30" x14ac:dyDescent="0.25">
      <c r="A64" s="41">
        <v>60</v>
      </c>
      <c r="B64" s="56" t="s">
        <v>110</v>
      </c>
      <c r="C64" s="57" t="s">
        <v>111</v>
      </c>
      <c r="D64" s="58"/>
      <c r="E64" s="59">
        <v>231000</v>
      </c>
      <c r="F64" s="60">
        <v>106200</v>
      </c>
      <c r="G64" s="59">
        <v>0</v>
      </c>
      <c r="H64" s="59">
        <v>0</v>
      </c>
      <c r="I64" s="59">
        <v>106200</v>
      </c>
      <c r="J64" s="61">
        <v>82</v>
      </c>
      <c r="K64" s="62">
        <v>50</v>
      </c>
      <c r="L64" s="63">
        <v>70</v>
      </c>
      <c r="M64" s="63">
        <v>60</v>
      </c>
      <c r="N64" s="63">
        <v>65</v>
      </c>
      <c r="O64" s="62">
        <v>57</v>
      </c>
      <c r="P64" s="64">
        <v>50</v>
      </c>
      <c r="Q64" s="65">
        <f>SUM(J64:P64)/7</f>
        <v>62</v>
      </c>
      <c r="R64" s="71">
        <v>0</v>
      </c>
      <c r="S64" s="67"/>
      <c r="T64" s="68"/>
      <c r="U64" s="104" t="s">
        <v>112</v>
      </c>
      <c r="V64" s="7"/>
    </row>
    <row r="65" spans="1:22" ht="16.5" customHeight="1" x14ac:dyDescent="0.25">
      <c r="A65" s="41">
        <v>61</v>
      </c>
      <c r="B65" s="56" t="s">
        <v>113</v>
      </c>
      <c r="C65" s="57" t="s">
        <v>29</v>
      </c>
      <c r="D65" s="58" t="s">
        <v>99</v>
      </c>
      <c r="E65" s="59">
        <v>100000</v>
      </c>
      <c r="F65" s="60">
        <v>64000</v>
      </c>
      <c r="G65" s="59">
        <v>0</v>
      </c>
      <c r="H65" s="59">
        <v>0</v>
      </c>
      <c r="I65" s="59">
        <v>64000</v>
      </c>
      <c r="J65" s="61">
        <v>49</v>
      </c>
      <c r="K65" s="62">
        <v>60</v>
      </c>
      <c r="L65" s="63">
        <v>70</v>
      </c>
      <c r="M65" s="63">
        <v>60</v>
      </c>
      <c r="N65" s="63">
        <v>70</v>
      </c>
      <c r="O65" s="62">
        <v>64</v>
      </c>
      <c r="P65" s="64">
        <v>55</v>
      </c>
      <c r="Q65" s="65">
        <f>SUM(J65:P65)/7</f>
        <v>61.142857142857146</v>
      </c>
      <c r="R65" s="71">
        <v>20000</v>
      </c>
      <c r="S65" s="67"/>
      <c r="T65" s="68"/>
      <c r="U65" s="69"/>
      <c r="V65" s="7"/>
    </row>
    <row r="66" spans="1:22" ht="33" customHeight="1" x14ac:dyDescent="0.25">
      <c r="A66" s="41">
        <v>62</v>
      </c>
      <c r="B66" s="56" t="s">
        <v>114</v>
      </c>
      <c r="C66" s="57" t="s">
        <v>111</v>
      </c>
      <c r="D66" s="58"/>
      <c r="E66" s="59">
        <v>105400</v>
      </c>
      <c r="F66" s="60">
        <v>49500</v>
      </c>
      <c r="G66" s="59">
        <v>0</v>
      </c>
      <c r="H66" s="59">
        <v>0</v>
      </c>
      <c r="I66" s="59">
        <v>49500</v>
      </c>
      <c r="J66" s="61">
        <v>79</v>
      </c>
      <c r="K66" s="62">
        <v>45</v>
      </c>
      <c r="L66" s="63">
        <v>60</v>
      </c>
      <c r="M66" s="70">
        <v>0</v>
      </c>
      <c r="N66" s="63">
        <v>60</v>
      </c>
      <c r="O66" s="62">
        <v>59</v>
      </c>
      <c r="P66" s="64">
        <v>55</v>
      </c>
      <c r="Q66" s="65">
        <f>SUM(J66:P66)/6</f>
        <v>59.666666666666664</v>
      </c>
      <c r="R66" s="71">
        <v>0</v>
      </c>
      <c r="S66" s="67"/>
      <c r="T66" s="68"/>
      <c r="U66" s="104" t="s">
        <v>115</v>
      </c>
      <c r="V66" s="7"/>
    </row>
    <row r="67" spans="1:22" ht="45" x14ac:dyDescent="0.25">
      <c r="A67" s="41">
        <v>63</v>
      </c>
      <c r="B67" s="56" t="s">
        <v>116</v>
      </c>
      <c r="C67" s="57" t="s">
        <v>117</v>
      </c>
      <c r="D67" s="58" t="s">
        <v>118</v>
      </c>
      <c r="E67" s="59">
        <v>472000</v>
      </c>
      <c r="F67" s="60">
        <v>236000</v>
      </c>
      <c r="G67" s="59">
        <v>0</v>
      </c>
      <c r="H67" s="59">
        <v>0</v>
      </c>
      <c r="I67" s="59">
        <v>236000</v>
      </c>
      <c r="J67" s="61">
        <v>32</v>
      </c>
      <c r="K67" s="62">
        <v>70</v>
      </c>
      <c r="L67" s="63">
        <v>60</v>
      </c>
      <c r="M67" s="63">
        <v>65</v>
      </c>
      <c r="N67" s="63">
        <v>60</v>
      </c>
      <c r="O67" s="62">
        <v>47</v>
      </c>
      <c r="P67" s="64">
        <v>80</v>
      </c>
      <c r="Q67" s="65">
        <f>SUM(J67:P67)/7</f>
        <v>59.142857142857146</v>
      </c>
      <c r="R67" s="71">
        <v>100000</v>
      </c>
      <c r="S67" s="67"/>
      <c r="T67" s="68"/>
      <c r="U67" s="69"/>
      <c r="V67" s="7"/>
    </row>
    <row r="68" spans="1:22" ht="34.5" customHeight="1" x14ac:dyDescent="0.25">
      <c r="A68" s="41">
        <v>64</v>
      </c>
      <c r="B68" s="56" t="s">
        <v>119</v>
      </c>
      <c r="C68" s="57" t="s">
        <v>111</v>
      </c>
      <c r="D68" s="58"/>
      <c r="E68" s="59">
        <v>154600</v>
      </c>
      <c r="F68" s="60">
        <v>70000</v>
      </c>
      <c r="G68" s="59">
        <v>0</v>
      </c>
      <c r="H68" s="59">
        <v>0</v>
      </c>
      <c r="I68" s="59">
        <v>70000</v>
      </c>
      <c r="J68" s="61">
        <v>62</v>
      </c>
      <c r="K68" s="62">
        <v>50</v>
      </c>
      <c r="L68" s="63">
        <v>60</v>
      </c>
      <c r="M68" s="63">
        <v>40</v>
      </c>
      <c r="N68" s="63">
        <v>60</v>
      </c>
      <c r="O68" s="62">
        <v>57</v>
      </c>
      <c r="P68" s="64">
        <v>50</v>
      </c>
      <c r="Q68" s="65">
        <f>SUM(J68:P68)/7</f>
        <v>54.142857142857146</v>
      </c>
      <c r="R68" s="71">
        <v>0</v>
      </c>
      <c r="S68" s="67"/>
      <c r="T68" s="68"/>
      <c r="U68" s="104" t="s">
        <v>115</v>
      </c>
      <c r="V68" s="7"/>
    </row>
    <row r="69" spans="1:22" ht="45.75" thickBot="1" x14ac:dyDescent="0.3">
      <c r="A69" s="41">
        <v>65</v>
      </c>
      <c r="B69" s="105" t="s">
        <v>120</v>
      </c>
      <c r="C69" s="106" t="s">
        <v>121</v>
      </c>
      <c r="D69" s="107" t="s">
        <v>122</v>
      </c>
      <c r="E69" s="80">
        <v>893600</v>
      </c>
      <c r="F69" s="108">
        <v>215000</v>
      </c>
      <c r="G69" s="109">
        <v>321160</v>
      </c>
      <c r="H69" s="109">
        <v>0</v>
      </c>
      <c r="I69" s="109">
        <v>536160</v>
      </c>
      <c r="J69" s="82">
        <v>37</v>
      </c>
      <c r="K69" s="83">
        <v>20</v>
      </c>
      <c r="L69" s="84">
        <v>0</v>
      </c>
      <c r="M69" s="85">
        <v>30</v>
      </c>
      <c r="N69" s="85">
        <v>50</v>
      </c>
      <c r="O69" s="83">
        <v>47</v>
      </c>
      <c r="P69" s="86">
        <v>65</v>
      </c>
      <c r="Q69" s="87">
        <f>SUM(J69:P69)/6</f>
        <v>41.5</v>
      </c>
      <c r="R69" s="88">
        <v>0</v>
      </c>
      <c r="S69" s="89"/>
      <c r="T69" s="90"/>
      <c r="U69" s="104" t="s">
        <v>123</v>
      </c>
      <c r="V69" s="7"/>
    </row>
    <row r="70" spans="1:22" ht="60" x14ac:dyDescent="0.25">
      <c r="A70" s="41">
        <v>66</v>
      </c>
      <c r="B70" s="42" t="s">
        <v>124</v>
      </c>
      <c r="C70" s="43" t="s">
        <v>125</v>
      </c>
      <c r="D70" s="44"/>
      <c r="E70" s="45">
        <v>630200</v>
      </c>
      <c r="F70" s="46">
        <v>80000</v>
      </c>
      <c r="G70" s="45">
        <v>53000</v>
      </c>
      <c r="H70" s="45">
        <v>0</v>
      </c>
      <c r="I70" s="45">
        <v>133000</v>
      </c>
      <c r="J70" s="47">
        <v>92</v>
      </c>
      <c r="K70" s="48">
        <v>90</v>
      </c>
      <c r="L70" s="49">
        <v>90</v>
      </c>
      <c r="M70" s="49">
        <v>100</v>
      </c>
      <c r="N70" s="49">
        <v>100</v>
      </c>
      <c r="O70" s="48">
        <v>90</v>
      </c>
      <c r="P70" s="50">
        <v>100</v>
      </c>
      <c r="Q70" s="51">
        <f>SUM(J70:P70)/7</f>
        <v>94.571428571428569</v>
      </c>
      <c r="R70" s="52">
        <v>72000</v>
      </c>
      <c r="S70" s="53">
        <v>48000</v>
      </c>
      <c r="T70" s="54"/>
      <c r="U70" s="69"/>
      <c r="V70" s="7"/>
    </row>
    <row r="71" spans="1:22" ht="45" x14ac:dyDescent="0.25">
      <c r="A71" s="41">
        <v>67</v>
      </c>
      <c r="B71" s="56" t="s">
        <v>126</v>
      </c>
      <c r="C71" s="57" t="s">
        <v>47</v>
      </c>
      <c r="D71" s="58"/>
      <c r="E71" s="59">
        <v>175400</v>
      </c>
      <c r="F71" s="60">
        <v>28000</v>
      </c>
      <c r="G71" s="59">
        <v>42000</v>
      </c>
      <c r="H71" s="59">
        <v>0</v>
      </c>
      <c r="I71" s="59">
        <v>70000</v>
      </c>
      <c r="J71" s="61">
        <v>87</v>
      </c>
      <c r="K71" s="62">
        <v>90</v>
      </c>
      <c r="L71" s="63">
        <v>90</v>
      </c>
      <c r="M71" s="63">
        <v>95</v>
      </c>
      <c r="N71" s="63">
        <v>100</v>
      </c>
      <c r="O71" s="62">
        <v>91</v>
      </c>
      <c r="P71" s="64">
        <v>90</v>
      </c>
      <c r="Q71" s="65">
        <f>SUM(J71:P71)/7</f>
        <v>91.857142857142861</v>
      </c>
      <c r="R71" s="66">
        <v>25000</v>
      </c>
      <c r="S71" s="67">
        <v>38000</v>
      </c>
      <c r="T71" s="68"/>
      <c r="U71" s="69"/>
      <c r="V71" s="7"/>
    </row>
    <row r="72" spans="1:22" ht="13.5" customHeight="1" x14ac:dyDescent="0.25">
      <c r="A72" s="41">
        <v>68</v>
      </c>
      <c r="B72" s="56" t="s">
        <v>127</v>
      </c>
      <c r="C72" s="57" t="s">
        <v>47</v>
      </c>
      <c r="D72" s="58"/>
      <c r="E72" s="59">
        <v>182600</v>
      </c>
      <c r="F72" s="60">
        <v>25000</v>
      </c>
      <c r="G72" s="59">
        <v>55000</v>
      </c>
      <c r="H72" s="59">
        <v>0</v>
      </c>
      <c r="I72" s="59">
        <v>80000</v>
      </c>
      <c r="J72" s="61">
        <v>90</v>
      </c>
      <c r="K72" s="62">
        <v>100</v>
      </c>
      <c r="L72" s="63">
        <v>80</v>
      </c>
      <c r="M72" s="63">
        <v>100</v>
      </c>
      <c r="N72" s="63">
        <v>100</v>
      </c>
      <c r="O72" s="62">
        <v>91</v>
      </c>
      <c r="P72" s="64">
        <v>80</v>
      </c>
      <c r="Q72" s="65">
        <f>SUM(J72:P72)/7</f>
        <v>91.571428571428569</v>
      </c>
      <c r="R72" s="66">
        <v>22000</v>
      </c>
      <c r="S72" s="67">
        <v>49000</v>
      </c>
      <c r="T72" s="68"/>
      <c r="U72" s="69"/>
      <c r="V72" s="7"/>
    </row>
    <row r="73" spans="1:22" ht="15.75" customHeight="1" x14ac:dyDescent="0.25">
      <c r="A73" s="41">
        <v>69</v>
      </c>
      <c r="B73" s="56" t="s">
        <v>128</v>
      </c>
      <c r="C73" s="57" t="s">
        <v>125</v>
      </c>
      <c r="D73" s="58"/>
      <c r="E73" s="59">
        <v>86500</v>
      </c>
      <c r="F73" s="60">
        <v>37000</v>
      </c>
      <c r="G73" s="59">
        <v>0</v>
      </c>
      <c r="H73" s="59">
        <v>0</v>
      </c>
      <c r="I73" s="59">
        <v>37000</v>
      </c>
      <c r="J73" s="61">
        <v>86</v>
      </c>
      <c r="K73" s="62">
        <v>90</v>
      </c>
      <c r="L73" s="63">
        <v>90</v>
      </c>
      <c r="M73" s="63">
        <v>90</v>
      </c>
      <c r="N73" s="63">
        <v>90</v>
      </c>
      <c r="O73" s="110" t="s">
        <v>129</v>
      </c>
      <c r="P73" s="64">
        <v>80</v>
      </c>
      <c r="Q73" s="65">
        <f>SUM(J73:P73)/6</f>
        <v>87.666666666666671</v>
      </c>
      <c r="R73" s="66">
        <v>33000</v>
      </c>
      <c r="S73" s="67"/>
      <c r="T73" s="68"/>
      <c r="U73" s="69"/>
      <c r="V73" s="7"/>
    </row>
    <row r="74" spans="1:22" ht="16.5" customHeight="1" x14ac:dyDescent="0.25">
      <c r="A74" s="41">
        <v>70</v>
      </c>
      <c r="B74" s="56" t="s">
        <v>130</v>
      </c>
      <c r="C74" s="57" t="s">
        <v>47</v>
      </c>
      <c r="D74" s="58"/>
      <c r="E74" s="59">
        <v>149900</v>
      </c>
      <c r="F74" s="60">
        <v>15000</v>
      </c>
      <c r="G74" s="59">
        <v>35000</v>
      </c>
      <c r="H74" s="59">
        <v>0</v>
      </c>
      <c r="I74" s="59">
        <v>50000</v>
      </c>
      <c r="J74" s="61">
        <v>87</v>
      </c>
      <c r="K74" s="62">
        <v>95</v>
      </c>
      <c r="L74" s="63">
        <v>80</v>
      </c>
      <c r="M74" s="63">
        <v>100</v>
      </c>
      <c r="N74" s="63">
        <v>90</v>
      </c>
      <c r="O74" s="62">
        <v>90</v>
      </c>
      <c r="P74" s="64">
        <v>70</v>
      </c>
      <c r="Q74" s="65">
        <f t="shared" ref="Q74:Q99" si="2">SUM(J74:P74)/7</f>
        <v>87.428571428571431</v>
      </c>
      <c r="R74" s="66">
        <v>13000</v>
      </c>
      <c r="S74" s="67">
        <v>31000</v>
      </c>
      <c r="T74" s="68"/>
      <c r="U74" s="69"/>
      <c r="V74" s="7"/>
    </row>
    <row r="75" spans="1:22" ht="30" x14ac:dyDescent="0.25">
      <c r="A75" s="41">
        <v>71</v>
      </c>
      <c r="B75" s="56" t="s">
        <v>131</v>
      </c>
      <c r="C75" s="57" t="s">
        <v>132</v>
      </c>
      <c r="D75" s="58" t="s">
        <v>133</v>
      </c>
      <c r="E75" s="59">
        <v>150000</v>
      </c>
      <c r="F75" s="60">
        <v>82500</v>
      </c>
      <c r="G75" s="59">
        <v>0</v>
      </c>
      <c r="H75" s="59">
        <v>0</v>
      </c>
      <c r="I75" s="59">
        <v>82500</v>
      </c>
      <c r="J75" s="61">
        <v>92</v>
      </c>
      <c r="K75" s="62">
        <v>90</v>
      </c>
      <c r="L75" s="63">
        <v>70</v>
      </c>
      <c r="M75" s="63">
        <v>95</v>
      </c>
      <c r="N75" s="63">
        <v>100</v>
      </c>
      <c r="O75" s="62">
        <v>92</v>
      </c>
      <c r="P75" s="64">
        <v>70</v>
      </c>
      <c r="Q75" s="65">
        <f t="shared" si="2"/>
        <v>87</v>
      </c>
      <c r="R75" s="66">
        <v>74000</v>
      </c>
      <c r="S75" s="67"/>
      <c r="T75" s="68"/>
      <c r="U75" s="69"/>
      <c r="V75" s="7"/>
    </row>
    <row r="76" spans="1:22" x14ac:dyDescent="0.25">
      <c r="A76" s="41">
        <v>72</v>
      </c>
      <c r="B76" s="56" t="s">
        <v>134</v>
      </c>
      <c r="C76" s="57" t="s">
        <v>72</v>
      </c>
      <c r="D76" s="58" t="s">
        <v>135</v>
      </c>
      <c r="E76" s="59">
        <v>104250</v>
      </c>
      <c r="F76" s="60">
        <v>63000</v>
      </c>
      <c r="G76" s="59">
        <v>0</v>
      </c>
      <c r="H76" s="59">
        <v>0</v>
      </c>
      <c r="I76" s="59">
        <v>63000</v>
      </c>
      <c r="J76" s="61">
        <v>86</v>
      </c>
      <c r="K76" s="62">
        <v>100</v>
      </c>
      <c r="L76" s="63">
        <v>70</v>
      </c>
      <c r="M76" s="63">
        <v>100</v>
      </c>
      <c r="N76" s="63">
        <v>75</v>
      </c>
      <c r="O76" s="62">
        <v>76</v>
      </c>
      <c r="P76" s="64">
        <v>100</v>
      </c>
      <c r="Q76" s="65">
        <f t="shared" si="2"/>
        <v>86.714285714285708</v>
      </c>
      <c r="R76" s="66">
        <v>57000</v>
      </c>
      <c r="S76" s="67"/>
      <c r="T76" s="68"/>
      <c r="U76" s="69"/>
      <c r="V76" s="7"/>
    </row>
    <row r="77" spans="1:22" x14ac:dyDescent="0.25">
      <c r="A77" s="41">
        <v>73</v>
      </c>
      <c r="B77" s="56" t="s">
        <v>136</v>
      </c>
      <c r="C77" s="57" t="s">
        <v>49</v>
      </c>
      <c r="D77" s="58"/>
      <c r="E77" s="59">
        <v>145500</v>
      </c>
      <c r="F77" s="60">
        <v>20000</v>
      </c>
      <c r="G77" s="59">
        <v>40000</v>
      </c>
      <c r="H77" s="59">
        <v>0</v>
      </c>
      <c r="I77" s="59">
        <v>60000</v>
      </c>
      <c r="J77" s="61">
        <v>90</v>
      </c>
      <c r="K77" s="62">
        <v>90</v>
      </c>
      <c r="L77" s="63">
        <v>70</v>
      </c>
      <c r="M77" s="63">
        <v>80</v>
      </c>
      <c r="N77" s="63">
        <v>90</v>
      </c>
      <c r="O77" s="62">
        <v>85</v>
      </c>
      <c r="P77" s="64">
        <v>90</v>
      </c>
      <c r="Q77" s="65">
        <f t="shared" si="2"/>
        <v>85</v>
      </c>
      <c r="R77" s="66">
        <v>18000</v>
      </c>
      <c r="S77" s="67">
        <v>36000</v>
      </c>
      <c r="T77" s="68"/>
      <c r="U77" s="69"/>
      <c r="V77" s="7"/>
    </row>
    <row r="78" spans="1:22" ht="30" x14ac:dyDescent="0.25">
      <c r="A78" s="41">
        <v>74</v>
      </c>
      <c r="B78" s="56" t="s">
        <v>137</v>
      </c>
      <c r="C78" s="57" t="s">
        <v>75</v>
      </c>
      <c r="D78" s="58"/>
      <c r="E78" s="59">
        <v>237370</v>
      </c>
      <c r="F78" s="60">
        <v>45000</v>
      </c>
      <c r="G78" s="59">
        <v>85000</v>
      </c>
      <c r="H78" s="59">
        <v>0</v>
      </c>
      <c r="I78" s="59">
        <v>130000</v>
      </c>
      <c r="J78" s="61">
        <v>93</v>
      </c>
      <c r="K78" s="62">
        <v>80</v>
      </c>
      <c r="L78" s="63">
        <v>80</v>
      </c>
      <c r="M78" s="63">
        <v>90</v>
      </c>
      <c r="N78" s="63">
        <v>85</v>
      </c>
      <c r="O78" s="62">
        <v>76</v>
      </c>
      <c r="P78" s="64">
        <v>90</v>
      </c>
      <c r="Q78" s="65">
        <f t="shared" si="2"/>
        <v>84.857142857142861</v>
      </c>
      <c r="R78" s="66">
        <v>40000</v>
      </c>
      <c r="S78" s="67">
        <v>76000</v>
      </c>
      <c r="T78" s="68"/>
      <c r="U78" s="69"/>
      <c r="V78" s="7"/>
    </row>
    <row r="79" spans="1:22" ht="16.5" customHeight="1" x14ac:dyDescent="0.25">
      <c r="A79" s="41">
        <v>75</v>
      </c>
      <c r="B79" s="56" t="s">
        <v>138</v>
      </c>
      <c r="C79" s="57" t="s">
        <v>68</v>
      </c>
      <c r="D79" s="58"/>
      <c r="E79" s="59">
        <v>146800</v>
      </c>
      <c r="F79" s="60">
        <v>75000</v>
      </c>
      <c r="G79" s="59">
        <v>0</v>
      </c>
      <c r="H79" s="59">
        <v>0</v>
      </c>
      <c r="I79" s="59">
        <v>75000</v>
      </c>
      <c r="J79" s="61">
        <v>81</v>
      </c>
      <c r="K79" s="62">
        <v>95</v>
      </c>
      <c r="L79" s="63">
        <v>80</v>
      </c>
      <c r="M79" s="63">
        <v>80</v>
      </c>
      <c r="N79" s="63">
        <v>90</v>
      </c>
      <c r="O79" s="62">
        <v>72</v>
      </c>
      <c r="P79" s="64">
        <v>90</v>
      </c>
      <c r="Q79" s="65">
        <f t="shared" si="2"/>
        <v>84</v>
      </c>
      <c r="R79" s="66">
        <v>67000</v>
      </c>
      <c r="S79" s="67"/>
      <c r="T79" s="68"/>
      <c r="U79" s="69"/>
      <c r="V79" s="7"/>
    </row>
    <row r="80" spans="1:22" ht="45" x14ac:dyDescent="0.25">
      <c r="A80" s="41">
        <v>76</v>
      </c>
      <c r="B80" s="56" t="s">
        <v>139</v>
      </c>
      <c r="C80" s="57" t="s">
        <v>140</v>
      </c>
      <c r="D80" s="58"/>
      <c r="E80" s="59">
        <v>156000</v>
      </c>
      <c r="F80" s="60">
        <v>78000</v>
      </c>
      <c r="G80" s="59">
        <v>0</v>
      </c>
      <c r="H80" s="59">
        <v>0</v>
      </c>
      <c r="I80" s="59">
        <v>78000</v>
      </c>
      <c r="J80" s="61">
        <v>77</v>
      </c>
      <c r="K80" s="62">
        <v>70</v>
      </c>
      <c r="L80" s="63">
        <v>80</v>
      </c>
      <c r="M80" s="63">
        <v>80</v>
      </c>
      <c r="N80" s="63">
        <v>85</v>
      </c>
      <c r="O80" s="62">
        <v>95</v>
      </c>
      <c r="P80" s="64">
        <v>85</v>
      </c>
      <c r="Q80" s="65">
        <f t="shared" si="2"/>
        <v>81.714285714285708</v>
      </c>
      <c r="R80" s="66">
        <v>70000</v>
      </c>
      <c r="S80" s="67"/>
      <c r="T80" s="68"/>
      <c r="U80" s="69"/>
      <c r="V80" s="7"/>
    </row>
    <row r="81" spans="1:22" x14ac:dyDescent="0.25">
      <c r="A81" s="41">
        <v>77</v>
      </c>
      <c r="B81" s="56" t="s">
        <v>141</v>
      </c>
      <c r="C81" s="57" t="s">
        <v>68</v>
      </c>
      <c r="D81" s="58"/>
      <c r="E81" s="59">
        <v>149500</v>
      </c>
      <c r="F81" s="60">
        <v>81000</v>
      </c>
      <c r="G81" s="59">
        <v>0</v>
      </c>
      <c r="H81" s="59">
        <v>0</v>
      </c>
      <c r="I81" s="59">
        <v>81000</v>
      </c>
      <c r="J81" s="61">
        <v>87</v>
      </c>
      <c r="K81" s="62">
        <v>95</v>
      </c>
      <c r="L81" s="63">
        <v>70</v>
      </c>
      <c r="M81" s="63">
        <v>80</v>
      </c>
      <c r="N81" s="63">
        <v>80</v>
      </c>
      <c r="O81" s="62">
        <v>79</v>
      </c>
      <c r="P81" s="64">
        <v>80</v>
      </c>
      <c r="Q81" s="65">
        <f t="shared" si="2"/>
        <v>81.571428571428569</v>
      </c>
      <c r="R81" s="66">
        <v>73000</v>
      </c>
      <c r="S81" s="67"/>
      <c r="T81" s="68"/>
      <c r="U81" s="69"/>
      <c r="V81" s="7"/>
    </row>
    <row r="82" spans="1:22" x14ac:dyDescent="0.25">
      <c r="A82" s="41">
        <v>78</v>
      </c>
      <c r="B82" s="56" t="s">
        <v>142</v>
      </c>
      <c r="C82" s="57" t="s">
        <v>143</v>
      </c>
      <c r="D82" s="58"/>
      <c r="E82" s="59">
        <v>232000</v>
      </c>
      <c r="F82" s="60">
        <v>27000</v>
      </c>
      <c r="G82" s="59">
        <v>135000</v>
      </c>
      <c r="H82" s="59">
        <v>0</v>
      </c>
      <c r="I82" s="59">
        <v>162000</v>
      </c>
      <c r="J82" s="61">
        <v>80</v>
      </c>
      <c r="K82" s="62">
        <v>70</v>
      </c>
      <c r="L82" s="63">
        <v>70</v>
      </c>
      <c r="M82" s="63">
        <v>85</v>
      </c>
      <c r="N82" s="63">
        <v>80</v>
      </c>
      <c r="O82" s="62">
        <v>80</v>
      </c>
      <c r="P82" s="64">
        <v>80</v>
      </c>
      <c r="Q82" s="65">
        <f t="shared" si="2"/>
        <v>77.857142857142861</v>
      </c>
      <c r="R82" s="71">
        <v>22000</v>
      </c>
      <c r="S82" s="67">
        <v>108000</v>
      </c>
      <c r="T82" s="68"/>
      <c r="U82" s="69"/>
      <c r="V82" s="7"/>
    </row>
    <row r="83" spans="1:22" ht="15.75" customHeight="1" x14ac:dyDescent="0.25">
      <c r="A83" s="41">
        <v>79</v>
      </c>
      <c r="B83" s="75" t="s">
        <v>144</v>
      </c>
      <c r="C83" s="57" t="s">
        <v>21</v>
      </c>
      <c r="D83" s="58"/>
      <c r="E83" s="59">
        <v>187500</v>
      </c>
      <c r="F83" s="60">
        <v>63000</v>
      </c>
      <c r="G83" s="59">
        <v>0</v>
      </c>
      <c r="H83" s="59">
        <v>0</v>
      </c>
      <c r="I83" s="59">
        <v>63000</v>
      </c>
      <c r="J83" s="61">
        <v>86</v>
      </c>
      <c r="K83" s="62">
        <v>60</v>
      </c>
      <c r="L83" s="63">
        <v>80</v>
      </c>
      <c r="M83" s="63">
        <v>85</v>
      </c>
      <c r="N83" s="63">
        <v>60</v>
      </c>
      <c r="O83" s="62">
        <v>78</v>
      </c>
      <c r="P83" s="64">
        <v>90</v>
      </c>
      <c r="Q83" s="65">
        <f t="shared" si="2"/>
        <v>77</v>
      </c>
      <c r="R83" s="71">
        <v>50000</v>
      </c>
      <c r="S83" s="67"/>
      <c r="T83" s="68"/>
      <c r="U83" s="69"/>
      <c r="V83" s="7"/>
    </row>
    <row r="84" spans="1:22" ht="30" x14ac:dyDescent="0.25">
      <c r="A84" s="41">
        <v>80</v>
      </c>
      <c r="B84" s="56" t="s">
        <v>145</v>
      </c>
      <c r="C84" s="57" t="s">
        <v>38</v>
      </c>
      <c r="D84" s="58"/>
      <c r="E84" s="59">
        <v>249000</v>
      </c>
      <c r="F84" s="60">
        <v>158000</v>
      </c>
      <c r="G84" s="59">
        <v>0</v>
      </c>
      <c r="H84" s="59">
        <v>0</v>
      </c>
      <c r="I84" s="59">
        <v>158000</v>
      </c>
      <c r="J84" s="61">
        <v>46</v>
      </c>
      <c r="K84" s="62">
        <v>90</v>
      </c>
      <c r="L84" s="63">
        <v>60</v>
      </c>
      <c r="M84" s="63">
        <v>95</v>
      </c>
      <c r="N84" s="63">
        <v>80</v>
      </c>
      <c r="O84" s="62">
        <v>85</v>
      </c>
      <c r="P84" s="64">
        <v>75</v>
      </c>
      <c r="Q84" s="65">
        <f t="shared" si="2"/>
        <v>75.857142857142861</v>
      </c>
      <c r="R84" s="71">
        <v>50000</v>
      </c>
      <c r="S84" s="67"/>
      <c r="T84" s="68"/>
      <c r="U84" s="69"/>
      <c r="V84" s="7"/>
    </row>
    <row r="85" spans="1:22" x14ac:dyDescent="0.25">
      <c r="A85" s="41">
        <v>81</v>
      </c>
      <c r="B85" s="56" t="s">
        <v>146</v>
      </c>
      <c r="C85" s="57" t="s">
        <v>11</v>
      </c>
      <c r="D85" s="58"/>
      <c r="E85" s="59">
        <v>90000</v>
      </c>
      <c r="F85" s="60">
        <v>50000</v>
      </c>
      <c r="G85" s="59">
        <v>0</v>
      </c>
      <c r="H85" s="59">
        <v>0</v>
      </c>
      <c r="I85" s="59">
        <v>50000</v>
      </c>
      <c r="J85" s="61">
        <v>81</v>
      </c>
      <c r="K85" s="62">
        <v>90</v>
      </c>
      <c r="L85" s="63">
        <v>80</v>
      </c>
      <c r="M85" s="63">
        <v>45</v>
      </c>
      <c r="N85" s="63">
        <v>75</v>
      </c>
      <c r="O85" s="62">
        <v>78</v>
      </c>
      <c r="P85" s="64">
        <v>80</v>
      </c>
      <c r="Q85" s="65">
        <f t="shared" si="2"/>
        <v>75.571428571428569</v>
      </c>
      <c r="R85" s="71">
        <v>40000</v>
      </c>
      <c r="S85" s="67"/>
      <c r="T85" s="68"/>
      <c r="U85" s="69"/>
      <c r="V85" s="7"/>
    </row>
    <row r="86" spans="1:22" ht="15" customHeight="1" x14ac:dyDescent="0.25">
      <c r="A86" s="41">
        <v>82</v>
      </c>
      <c r="B86" s="56" t="s">
        <v>147</v>
      </c>
      <c r="C86" s="57" t="s">
        <v>148</v>
      </c>
      <c r="D86" s="58"/>
      <c r="E86" s="59">
        <v>139000</v>
      </c>
      <c r="F86" s="60">
        <v>96000</v>
      </c>
      <c r="G86" s="59">
        <v>0</v>
      </c>
      <c r="H86" s="59">
        <v>0</v>
      </c>
      <c r="I86" s="59">
        <v>96000</v>
      </c>
      <c r="J86" s="61">
        <v>77</v>
      </c>
      <c r="K86" s="62">
        <v>80</v>
      </c>
      <c r="L86" s="63">
        <v>70</v>
      </c>
      <c r="M86" s="63">
        <v>80</v>
      </c>
      <c r="N86" s="63">
        <v>65</v>
      </c>
      <c r="O86" s="62">
        <v>76</v>
      </c>
      <c r="P86" s="64">
        <v>80</v>
      </c>
      <c r="Q86" s="65">
        <f t="shared" si="2"/>
        <v>75.428571428571431</v>
      </c>
      <c r="R86" s="71">
        <v>77000</v>
      </c>
      <c r="S86" s="67"/>
      <c r="T86" s="68"/>
      <c r="U86" s="69"/>
      <c r="V86" s="7"/>
    </row>
    <row r="87" spans="1:22" ht="15" customHeight="1" thickBot="1" x14ac:dyDescent="0.3">
      <c r="A87" s="41">
        <v>83</v>
      </c>
      <c r="B87" s="77" t="s">
        <v>149</v>
      </c>
      <c r="C87" s="78" t="s">
        <v>148</v>
      </c>
      <c r="D87" s="79"/>
      <c r="E87" s="80">
        <v>169000</v>
      </c>
      <c r="F87" s="81">
        <v>103000</v>
      </c>
      <c r="G87" s="80">
        <v>0</v>
      </c>
      <c r="H87" s="80">
        <v>0</v>
      </c>
      <c r="I87" s="80">
        <v>103000</v>
      </c>
      <c r="J87" s="82">
        <v>80</v>
      </c>
      <c r="K87" s="83">
        <v>80</v>
      </c>
      <c r="L87" s="85">
        <v>70</v>
      </c>
      <c r="M87" s="85">
        <v>70</v>
      </c>
      <c r="N87" s="85">
        <v>65</v>
      </c>
      <c r="O87" s="83">
        <v>71</v>
      </c>
      <c r="P87" s="86">
        <v>80</v>
      </c>
      <c r="Q87" s="87">
        <f t="shared" si="2"/>
        <v>73.714285714285708</v>
      </c>
      <c r="R87" s="88">
        <v>82000</v>
      </c>
      <c r="S87" s="89"/>
      <c r="T87" s="90"/>
      <c r="U87" s="69"/>
      <c r="V87" s="7"/>
    </row>
    <row r="88" spans="1:22" x14ac:dyDescent="0.25">
      <c r="A88" s="41">
        <v>84</v>
      </c>
      <c r="B88" s="91" t="s">
        <v>150</v>
      </c>
      <c r="C88" s="92" t="s">
        <v>16</v>
      </c>
      <c r="D88" s="93"/>
      <c r="E88" s="94">
        <v>80000</v>
      </c>
      <c r="F88" s="95">
        <v>40000</v>
      </c>
      <c r="G88" s="94">
        <v>0</v>
      </c>
      <c r="H88" s="94">
        <v>0</v>
      </c>
      <c r="I88" s="94">
        <v>40000</v>
      </c>
      <c r="J88" s="96">
        <v>86</v>
      </c>
      <c r="K88" s="97">
        <v>80</v>
      </c>
      <c r="L88" s="98">
        <v>90</v>
      </c>
      <c r="M88" s="98">
        <v>85</v>
      </c>
      <c r="N88" s="98">
        <v>80</v>
      </c>
      <c r="O88" s="97">
        <v>78</v>
      </c>
      <c r="P88" s="99">
        <v>80</v>
      </c>
      <c r="Q88" s="100">
        <f t="shared" si="2"/>
        <v>82.714285714285708</v>
      </c>
      <c r="R88" s="111">
        <f>SUM(I88)*0.9</f>
        <v>36000</v>
      </c>
      <c r="S88" s="101"/>
      <c r="T88" s="102"/>
      <c r="U88" s="69"/>
      <c r="V88" s="7"/>
    </row>
    <row r="89" spans="1:22" x14ac:dyDescent="0.25">
      <c r="A89" s="41">
        <v>85</v>
      </c>
      <c r="B89" s="56" t="s">
        <v>151</v>
      </c>
      <c r="C89" s="57" t="s">
        <v>49</v>
      </c>
      <c r="D89" s="58"/>
      <c r="E89" s="59">
        <v>179050</v>
      </c>
      <c r="F89" s="60">
        <v>70000</v>
      </c>
      <c r="G89" s="59">
        <v>0</v>
      </c>
      <c r="H89" s="59">
        <v>0</v>
      </c>
      <c r="I89" s="59">
        <v>70000</v>
      </c>
      <c r="J89" s="61">
        <v>79</v>
      </c>
      <c r="K89" s="62">
        <v>90</v>
      </c>
      <c r="L89" s="63">
        <v>80</v>
      </c>
      <c r="M89" s="63">
        <v>75</v>
      </c>
      <c r="N89" s="63">
        <v>85</v>
      </c>
      <c r="O89" s="62">
        <v>78</v>
      </c>
      <c r="P89" s="64">
        <v>70</v>
      </c>
      <c r="Q89" s="65">
        <f t="shared" si="2"/>
        <v>79.571428571428569</v>
      </c>
      <c r="R89" s="111">
        <f>SUM(I89)*0.9</f>
        <v>63000</v>
      </c>
      <c r="S89" s="67"/>
      <c r="T89" s="68"/>
      <c r="U89" s="69"/>
      <c r="V89" s="7"/>
    </row>
    <row r="90" spans="1:22" x14ac:dyDescent="0.25">
      <c r="A90" s="41">
        <v>86</v>
      </c>
      <c r="B90" s="56" t="s">
        <v>152</v>
      </c>
      <c r="C90" s="57" t="s">
        <v>14</v>
      </c>
      <c r="D90" s="58"/>
      <c r="E90" s="59">
        <v>78400</v>
      </c>
      <c r="F90" s="60">
        <v>44000</v>
      </c>
      <c r="G90" s="59">
        <v>0</v>
      </c>
      <c r="H90" s="59">
        <v>0</v>
      </c>
      <c r="I90" s="59">
        <v>44000</v>
      </c>
      <c r="J90" s="61">
        <v>82</v>
      </c>
      <c r="K90" s="62">
        <v>80</v>
      </c>
      <c r="L90" s="63">
        <v>80</v>
      </c>
      <c r="M90" s="63">
        <v>75</v>
      </c>
      <c r="N90" s="63">
        <v>80</v>
      </c>
      <c r="O90" s="62">
        <v>70</v>
      </c>
      <c r="P90" s="64">
        <v>90</v>
      </c>
      <c r="Q90" s="65">
        <f t="shared" si="2"/>
        <v>79.571428571428569</v>
      </c>
      <c r="R90" s="111">
        <v>40000</v>
      </c>
      <c r="S90" s="67"/>
      <c r="T90" s="68"/>
      <c r="U90" s="69"/>
      <c r="V90" s="7"/>
    </row>
    <row r="91" spans="1:22" x14ac:dyDescent="0.25">
      <c r="A91" s="41">
        <v>87</v>
      </c>
      <c r="B91" s="56" t="s">
        <v>153</v>
      </c>
      <c r="C91" s="57" t="s">
        <v>11</v>
      </c>
      <c r="D91" s="58"/>
      <c r="E91" s="59">
        <v>75500</v>
      </c>
      <c r="F91" s="60">
        <v>38000</v>
      </c>
      <c r="G91" s="59">
        <v>0</v>
      </c>
      <c r="H91" s="59">
        <v>0</v>
      </c>
      <c r="I91" s="59">
        <v>38000</v>
      </c>
      <c r="J91" s="61">
        <v>84</v>
      </c>
      <c r="K91" s="62">
        <v>90</v>
      </c>
      <c r="L91" s="63">
        <v>90</v>
      </c>
      <c r="M91" s="63">
        <v>75</v>
      </c>
      <c r="N91" s="63">
        <v>80</v>
      </c>
      <c r="O91" s="62">
        <v>77</v>
      </c>
      <c r="P91" s="64">
        <v>60</v>
      </c>
      <c r="Q91" s="65">
        <f t="shared" si="2"/>
        <v>79.428571428571431</v>
      </c>
      <c r="R91" s="71">
        <v>30000</v>
      </c>
      <c r="S91" s="67"/>
      <c r="T91" s="68"/>
      <c r="U91" s="69"/>
      <c r="V91" s="7"/>
    </row>
    <row r="92" spans="1:22" ht="29.25" customHeight="1" x14ac:dyDescent="0.25">
      <c r="A92" s="41">
        <v>88</v>
      </c>
      <c r="B92" s="56" t="s">
        <v>154</v>
      </c>
      <c r="C92" s="57" t="s">
        <v>59</v>
      </c>
      <c r="D92" s="58"/>
      <c r="E92" s="59">
        <v>137250</v>
      </c>
      <c r="F92" s="60">
        <v>91000</v>
      </c>
      <c r="G92" s="59">
        <v>0</v>
      </c>
      <c r="H92" s="59">
        <v>0</v>
      </c>
      <c r="I92" s="59">
        <v>91000</v>
      </c>
      <c r="J92" s="61">
        <v>82</v>
      </c>
      <c r="K92" s="62">
        <v>85</v>
      </c>
      <c r="L92" s="63">
        <v>60</v>
      </c>
      <c r="M92" s="63">
        <v>75</v>
      </c>
      <c r="N92" s="63">
        <v>70</v>
      </c>
      <c r="O92" s="62">
        <v>73</v>
      </c>
      <c r="P92" s="64">
        <v>100</v>
      </c>
      <c r="Q92" s="65">
        <f t="shared" si="2"/>
        <v>77.857142857142861</v>
      </c>
      <c r="R92" s="71">
        <v>73000</v>
      </c>
      <c r="S92" s="67"/>
      <c r="T92" s="68"/>
      <c r="U92" s="69"/>
      <c r="V92" s="7"/>
    </row>
    <row r="93" spans="1:22" x14ac:dyDescent="0.25">
      <c r="A93" s="41">
        <v>89</v>
      </c>
      <c r="B93" s="75" t="s">
        <v>155</v>
      </c>
      <c r="C93" s="112" t="s">
        <v>27</v>
      </c>
      <c r="D93" s="113"/>
      <c r="E93" s="59">
        <v>114500</v>
      </c>
      <c r="F93" s="114">
        <v>56000</v>
      </c>
      <c r="G93" s="76">
        <v>0</v>
      </c>
      <c r="H93" s="76">
        <v>0</v>
      </c>
      <c r="I93" s="76">
        <v>56000</v>
      </c>
      <c r="J93" s="61">
        <v>79</v>
      </c>
      <c r="K93" s="62">
        <v>70</v>
      </c>
      <c r="L93" s="63">
        <v>90</v>
      </c>
      <c r="M93" s="63">
        <v>80</v>
      </c>
      <c r="N93" s="63">
        <v>75</v>
      </c>
      <c r="O93" s="62">
        <v>78</v>
      </c>
      <c r="P93" s="64">
        <v>70</v>
      </c>
      <c r="Q93" s="65">
        <f t="shared" si="2"/>
        <v>77.428571428571431</v>
      </c>
      <c r="R93" s="71">
        <v>45000</v>
      </c>
      <c r="S93" s="67"/>
      <c r="T93" s="68"/>
      <c r="U93" s="69"/>
      <c r="V93" s="7"/>
    </row>
    <row r="94" spans="1:22" ht="28.5" customHeight="1" x14ac:dyDescent="0.25">
      <c r="A94" s="41">
        <v>90</v>
      </c>
      <c r="B94" s="56" t="s">
        <v>156</v>
      </c>
      <c r="C94" s="57" t="s">
        <v>157</v>
      </c>
      <c r="D94" s="58" t="s">
        <v>158</v>
      </c>
      <c r="E94" s="59">
        <v>102500</v>
      </c>
      <c r="F94" s="60">
        <v>49200</v>
      </c>
      <c r="G94" s="59">
        <v>0</v>
      </c>
      <c r="H94" s="59">
        <v>0</v>
      </c>
      <c r="I94" s="59">
        <v>49200</v>
      </c>
      <c r="J94" s="61">
        <v>87</v>
      </c>
      <c r="K94" s="62">
        <v>85</v>
      </c>
      <c r="L94" s="63">
        <v>80</v>
      </c>
      <c r="M94" s="63">
        <v>60</v>
      </c>
      <c r="N94" s="63">
        <v>70</v>
      </c>
      <c r="O94" s="62">
        <v>78</v>
      </c>
      <c r="P94" s="64">
        <v>80</v>
      </c>
      <c r="Q94" s="65">
        <f t="shared" si="2"/>
        <v>77.142857142857139</v>
      </c>
      <c r="R94" s="71">
        <v>39000</v>
      </c>
      <c r="S94" s="67"/>
      <c r="T94" s="68"/>
      <c r="U94" s="69"/>
      <c r="V94" s="7"/>
    </row>
    <row r="95" spans="1:22" ht="45" x14ac:dyDescent="0.25">
      <c r="A95" s="41">
        <v>91</v>
      </c>
      <c r="B95" s="56" t="s">
        <v>159</v>
      </c>
      <c r="C95" s="57" t="s">
        <v>94</v>
      </c>
      <c r="D95" s="58"/>
      <c r="E95" s="59">
        <v>214000</v>
      </c>
      <c r="F95" s="60">
        <v>124600</v>
      </c>
      <c r="G95" s="59">
        <v>0</v>
      </c>
      <c r="H95" s="59">
        <v>0</v>
      </c>
      <c r="I95" s="59">
        <v>124600</v>
      </c>
      <c r="J95" s="61">
        <v>79</v>
      </c>
      <c r="K95" s="62">
        <v>65</v>
      </c>
      <c r="L95" s="63">
        <v>70</v>
      </c>
      <c r="M95" s="63">
        <v>80</v>
      </c>
      <c r="N95" s="63">
        <v>75</v>
      </c>
      <c r="O95" s="62">
        <v>78</v>
      </c>
      <c r="P95" s="64">
        <v>90</v>
      </c>
      <c r="Q95" s="65">
        <f t="shared" si="2"/>
        <v>76.714285714285708</v>
      </c>
      <c r="R95" s="71">
        <v>80000</v>
      </c>
      <c r="S95" s="67"/>
      <c r="T95" s="68"/>
      <c r="U95" s="69"/>
      <c r="V95" s="7"/>
    </row>
    <row r="96" spans="1:22" ht="15.75" customHeight="1" x14ac:dyDescent="0.25">
      <c r="A96" s="41">
        <v>92</v>
      </c>
      <c r="B96" s="56" t="s">
        <v>160</v>
      </c>
      <c r="C96" s="57" t="s">
        <v>33</v>
      </c>
      <c r="D96" s="58"/>
      <c r="E96" s="59">
        <v>103750</v>
      </c>
      <c r="F96" s="60">
        <v>62250</v>
      </c>
      <c r="G96" s="59">
        <v>0</v>
      </c>
      <c r="H96" s="59">
        <v>0</v>
      </c>
      <c r="I96" s="59">
        <v>62250</v>
      </c>
      <c r="J96" s="61">
        <v>87</v>
      </c>
      <c r="K96" s="62">
        <v>85</v>
      </c>
      <c r="L96" s="63">
        <v>80</v>
      </c>
      <c r="M96" s="63">
        <v>80</v>
      </c>
      <c r="N96" s="63">
        <v>80</v>
      </c>
      <c r="O96" s="62">
        <v>74</v>
      </c>
      <c r="P96" s="64">
        <v>50</v>
      </c>
      <c r="Q96" s="65">
        <f t="shared" si="2"/>
        <v>76.571428571428569</v>
      </c>
      <c r="R96" s="71">
        <v>50000</v>
      </c>
      <c r="S96" s="67"/>
      <c r="T96" s="68"/>
      <c r="U96" s="69"/>
      <c r="V96" s="7"/>
    </row>
    <row r="97" spans="1:22" ht="15.75" customHeight="1" x14ac:dyDescent="0.25">
      <c r="A97" s="41">
        <v>93</v>
      </c>
      <c r="B97" s="56" t="s">
        <v>161</v>
      </c>
      <c r="C97" s="57" t="s">
        <v>38</v>
      </c>
      <c r="D97" s="58"/>
      <c r="E97" s="59">
        <v>118000</v>
      </c>
      <c r="F97" s="60">
        <v>72000</v>
      </c>
      <c r="G97" s="59">
        <v>0</v>
      </c>
      <c r="H97" s="59">
        <v>0</v>
      </c>
      <c r="I97" s="59">
        <v>72000</v>
      </c>
      <c r="J97" s="61">
        <v>81</v>
      </c>
      <c r="K97" s="62">
        <v>65</v>
      </c>
      <c r="L97" s="63">
        <v>70</v>
      </c>
      <c r="M97" s="63">
        <v>75</v>
      </c>
      <c r="N97" s="63">
        <v>80</v>
      </c>
      <c r="O97" s="62">
        <v>79</v>
      </c>
      <c r="P97" s="64">
        <v>80</v>
      </c>
      <c r="Q97" s="65">
        <f t="shared" si="2"/>
        <v>75.714285714285708</v>
      </c>
      <c r="R97" s="71">
        <v>58000</v>
      </c>
      <c r="S97" s="67"/>
      <c r="T97" s="68"/>
      <c r="U97" s="69"/>
      <c r="V97" s="7"/>
    </row>
    <row r="98" spans="1:22" ht="15.75" customHeight="1" x14ac:dyDescent="0.25">
      <c r="A98" s="41">
        <v>94</v>
      </c>
      <c r="B98" s="56" t="s">
        <v>162</v>
      </c>
      <c r="C98" s="57" t="s">
        <v>163</v>
      </c>
      <c r="D98" s="58"/>
      <c r="E98" s="59">
        <v>206000</v>
      </c>
      <c r="F98" s="60">
        <v>130000</v>
      </c>
      <c r="G98" s="59">
        <v>0</v>
      </c>
      <c r="H98" s="59">
        <v>0</v>
      </c>
      <c r="I98" s="59">
        <v>130000</v>
      </c>
      <c r="J98" s="61">
        <v>82</v>
      </c>
      <c r="K98" s="62">
        <v>90</v>
      </c>
      <c r="L98" s="63">
        <v>70</v>
      </c>
      <c r="M98" s="63">
        <v>75</v>
      </c>
      <c r="N98" s="63">
        <v>65</v>
      </c>
      <c r="O98" s="62">
        <v>74</v>
      </c>
      <c r="P98" s="64">
        <v>70</v>
      </c>
      <c r="Q98" s="65">
        <f t="shared" si="2"/>
        <v>75.142857142857139</v>
      </c>
      <c r="R98" s="71">
        <v>50000</v>
      </c>
      <c r="S98" s="67"/>
      <c r="T98" s="68"/>
      <c r="U98" s="69"/>
      <c r="V98" s="7"/>
    </row>
    <row r="99" spans="1:22" ht="30" x14ac:dyDescent="0.25">
      <c r="A99" s="41">
        <v>95</v>
      </c>
      <c r="B99" s="56" t="s">
        <v>164</v>
      </c>
      <c r="C99" s="57" t="s">
        <v>33</v>
      </c>
      <c r="D99" s="58"/>
      <c r="E99" s="59">
        <v>103750</v>
      </c>
      <c r="F99" s="60">
        <v>62250</v>
      </c>
      <c r="G99" s="59">
        <v>0</v>
      </c>
      <c r="H99" s="59">
        <v>0</v>
      </c>
      <c r="I99" s="59">
        <v>62250</v>
      </c>
      <c r="J99" s="61">
        <v>62</v>
      </c>
      <c r="K99" s="62">
        <v>75</v>
      </c>
      <c r="L99" s="63">
        <v>80</v>
      </c>
      <c r="M99" s="63">
        <v>40</v>
      </c>
      <c r="N99" s="63">
        <v>85</v>
      </c>
      <c r="O99" s="62">
        <v>77</v>
      </c>
      <c r="P99" s="64">
        <v>80</v>
      </c>
      <c r="Q99" s="65">
        <f t="shared" si="2"/>
        <v>71.285714285714292</v>
      </c>
      <c r="R99" s="71">
        <v>50000</v>
      </c>
      <c r="S99" s="67"/>
      <c r="T99" s="68"/>
      <c r="U99" s="69"/>
      <c r="V99" s="7"/>
    </row>
    <row r="100" spans="1:22" x14ac:dyDescent="0.25">
      <c r="A100" s="41">
        <v>96</v>
      </c>
      <c r="B100" s="56" t="s">
        <v>165</v>
      </c>
      <c r="C100" s="57" t="s">
        <v>166</v>
      </c>
      <c r="D100" s="58"/>
      <c r="E100" s="59">
        <v>101450</v>
      </c>
      <c r="F100" s="60">
        <v>65000</v>
      </c>
      <c r="G100" s="59">
        <v>0</v>
      </c>
      <c r="H100" s="59">
        <v>0</v>
      </c>
      <c r="I100" s="59">
        <v>65000</v>
      </c>
      <c r="J100" s="61">
        <v>75</v>
      </c>
      <c r="K100" s="62">
        <v>80</v>
      </c>
      <c r="L100" s="63">
        <v>70</v>
      </c>
      <c r="M100" s="63">
        <v>70</v>
      </c>
      <c r="N100" s="63">
        <v>80</v>
      </c>
      <c r="O100" s="110" t="s">
        <v>129</v>
      </c>
      <c r="P100" s="64">
        <v>50</v>
      </c>
      <c r="Q100" s="65">
        <f>SUM(J100:P100)/6</f>
        <v>70.833333333333329</v>
      </c>
      <c r="R100" s="71">
        <v>52000</v>
      </c>
      <c r="S100" s="67"/>
      <c r="T100" s="68"/>
      <c r="U100" s="69"/>
      <c r="V100" s="7"/>
    </row>
    <row r="101" spans="1:22" s="125" customFormat="1" ht="15.75" thickBot="1" x14ac:dyDescent="0.3">
      <c r="A101" s="41">
        <v>97</v>
      </c>
      <c r="B101" s="105" t="s">
        <v>167</v>
      </c>
      <c r="C101" s="106" t="s">
        <v>27</v>
      </c>
      <c r="D101" s="115"/>
      <c r="E101" s="109">
        <v>154000</v>
      </c>
      <c r="F101" s="108">
        <v>70000</v>
      </c>
      <c r="G101" s="109">
        <v>0</v>
      </c>
      <c r="H101" s="109">
        <v>0</v>
      </c>
      <c r="I101" s="109">
        <v>70000</v>
      </c>
      <c r="J101" s="116">
        <v>87</v>
      </c>
      <c r="K101" s="117">
        <v>20</v>
      </c>
      <c r="L101" s="106">
        <v>80</v>
      </c>
      <c r="M101" s="106">
        <v>85</v>
      </c>
      <c r="N101" s="106">
        <v>75</v>
      </c>
      <c r="O101" s="117">
        <v>83</v>
      </c>
      <c r="P101" s="118">
        <v>50</v>
      </c>
      <c r="Q101" s="119">
        <f>SUM(J101:P101)/7</f>
        <v>68.571428571428569</v>
      </c>
      <c r="R101" s="120">
        <v>30000</v>
      </c>
      <c r="S101" s="121"/>
      <c r="T101" s="122"/>
      <c r="U101" s="123"/>
      <c r="V101" s="124"/>
    </row>
    <row r="102" spans="1:22" x14ac:dyDescent="0.25">
      <c r="A102" s="41">
        <v>98</v>
      </c>
      <c r="B102" s="91" t="s">
        <v>168</v>
      </c>
      <c r="C102" s="92" t="s">
        <v>47</v>
      </c>
      <c r="D102" s="93"/>
      <c r="E102" s="94">
        <v>370000</v>
      </c>
      <c r="F102" s="95">
        <v>40000</v>
      </c>
      <c r="G102" s="94">
        <v>130000</v>
      </c>
      <c r="H102" s="94">
        <v>0</v>
      </c>
      <c r="I102" s="94">
        <v>170000</v>
      </c>
      <c r="J102" s="96">
        <v>87</v>
      </c>
      <c r="K102" s="97">
        <v>100</v>
      </c>
      <c r="L102" s="98">
        <v>100</v>
      </c>
      <c r="M102" s="98">
        <v>100</v>
      </c>
      <c r="N102" s="98">
        <v>90</v>
      </c>
      <c r="O102" s="97">
        <v>83</v>
      </c>
      <c r="P102" s="99">
        <v>100</v>
      </c>
      <c r="Q102" s="100">
        <f>SUM(J102:P102)/7</f>
        <v>94.285714285714292</v>
      </c>
      <c r="R102" s="66">
        <v>36000</v>
      </c>
      <c r="S102" s="101">
        <v>117000</v>
      </c>
      <c r="T102" s="102"/>
      <c r="U102" s="69"/>
      <c r="V102" s="7"/>
    </row>
    <row r="103" spans="1:22" x14ac:dyDescent="0.25">
      <c r="A103" s="41">
        <v>99</v>
      </c>
      <c r="B103" s="56" t="s">
        <v>169</v>
      </c>
      <c r="C103" s="57" t="s">
        <v>72</v>
      </c>
      <c r="D103" s="126" t="s">
        <v>170</v>
      </c>
      <c r="E103" s="59">
        <v>202500</v>
      </c>
      <c r="F103" s="60">
        <v>141000</v>
      </c>
      <c r="G103" s="59">
        <v>0</v>
      </c>
      <c r="H103" s="59">
        <v>0</v>
      </c>
      <c r="I103" s="59">
        <v>141000</v>
      </c>
      <c r="J103" s="61">
        <v>92</v>
      </c>
      <c r="K103" s="62">
        <v>90</v>
      </c>
      <c r="L103" s="63">
        <v>90</v>
      </c>
      <c r="M103" s="63">
        <v>95</v>
      </c>
      <c r="N103" s="63">
        <v>100</v>
      </c>
      <c r="O103" s="62">
        <v>76</v>
      </c>
      <c r="P103" s="64">
        <v>60</v>
      </c>
      <c r="Q103" s="65">
        <f>SUM(J103:P103)/7</f>
        <v>86.142857142857139</v>
      </c>
      <c r="R103" s="66">
        <v>127000</v>
      </c>
      <c r="S103" s="67"/>
      <c r="T103" s="68"/>
      <c r="U103" s="69"/>
      <c r="V103" s="7"/>
    </row>
    <row r="104" spans="1:22" x14ac:dyDescent="0.25">
      <c r="A104" s="41">
        <v>100</v>
      </c>
      <c r="B104" s="56" t="s">
        <v>171</v>
      </c>
      <c r="C104" s="57" t="s">
        <v>27</v>
      </c>
      <c r="D104" s="58"/>
      <c r="E104" s="59">
        <v>213000</v>
      </c>
      <c r="F104" s="60">
        <v>105000</v>
      </c>
      <c r="G104" s="59">
        <v>0</v>
      </c>
      <c r="H104" s="59">
        <v>0</v>
      </c>
      <c r="I104" s="59">
        <v>105000</v>
      </c>
      <c r="J104" s="61">
        <v>85</v>
      </c>
      <c r="K104" s="62">
        <v>100</v>
      </c>
      <c r="L104" s="63">
        <v>90</v>
      </c>
      <c r="M104" s="63">
        <v>80</v>
      </c>
      <c r="N104" s="63">
        <v>90</v>
      </c>
      <c r="O104" s="62">
        <v>85</v>
      </c>
      <c r="P104" s="64">
        <v>70</v>
      </c>
      <c r="Q104" s="65">
        <f>SUM(J104:P104)/7</f>
        <v>85.714285714285708</v>
      </c>
      <c r="R104" s="66">
        <v>94000</v>
      </c>
      <c r="S104" s="67"/>
      <c r="T104" s="68"/>
      <c r="U104" s="69"/>
      <c r="V104" s="7"/>
    </row>
    <row r="105" spans="1:22" x14ac:dyDescent="0.25">
      <c r="A105" s="41">
        <v>101</v>
      </c>
      <c r="B105" s="56" t="s">
        <v>172</v>
      </c>
      <c r="C105" s="57" t="s">
        <v>68</v>
      </c>
      <c r="D105" s="127" t="s">
        <v>173</v>
      </c>
      <c r="E105" s="59">
        <v>328000</v>
      </c>
      <c r="F105" s="60">
        <v>61000</v>
      </c>
      <c r="G105" s="59">
        <v>105000</v>
      </c>
      <c r="H105" s="59">
        <v>0</v>
      </c>
      <c r="I105" s="59">
        <v>166000</v>
      </c>
      <c r="J105" s="61">
        <v>77</v>
      </c>
      <c r="K105" s="62">
        <v>100</v>
      </c>
      <c r="L105" s="63">
        <v>80</v>
      </c>
      <c r="M105" s="63">
        <v>70</v>
      </c>
      <c r="N105" s="63">
        <v>70</v>
      </c>
      <c r="O105" s="62">
        <v>80</v>
      </c>
      <c r="P105" s="64">
        <v>100</v>
      </c>
      <c r="Q105" s="65">
        <f>SUM(J105:P105)/7</f>
        <v>82.428571428571431</v>
      </c>
      <c r="R105" s="66">
        <v>55000</v>
      </c>
      <c r="S105" s="67">
        <v>94000</v>
      </c>
      <c r="T105" s="68"/>
      <c r="U105" s="69"/>
      <c r="V105" s="7"/>
    </row>
    <row r="106" spans="1:22" ht="15.75" customHeight="1" x14ac:dyDescent="0.25">
      <c r="A106" s="41">
        <v>102</v>
      </c>
      <c r="B106" s="56" t="s">
        <v>174</v>
      </c>
      <c r="C106" s="57" t="s">
        <v>21</v>
      </c>
      <c r="D106" s="58" t="s">
        <v>56</v>
      </c>
      <c r="E106" s="59">
        <v>173500</v>
      </c>
      <c r="F106" s="60">
        <v>40000</v>
      </c>
      <c r="G106" s="59">
        <v>30000</v>
      </c>
      <c r="H106" s="59">
        <v>0</v>
      </c>
      <c r="I106" s="59">
        <v>70000</v>
      </c>
      <c r="J106" s="61">
        <v>82</v>
      </c>
      <c r="K106" s="62">
        <v>100</v>
      </c>
      <c r="L106" s="70">
        <v>0</v>
      </c>
      <c r="M106" s="63">
        <v>65</v>
      </c>
      <c r="N106" s="63">
        <v>80</v>
      </c>
      <c r="O106" s="62">
        <v>73</v>
      </c>
      <c r="P106" s="64">
        <v>80</v>
      </c>
      <c r="Q106" s="65">
        <f>SUM(J106:P106)/6</f>
        <v>80</v>
      </c>
      <c r="R106" s="66">
        <v>36000</v>
      </c>
      <c r="S106" s="67">
        <v>27000</v>
      </c>
      <c r="T106" s="68"/>
      <c r="U106" s="69"/>
      <c r="V106" s="7"/>
    </row>
    <row r="107" spans="1:22" ht="30" x14ac:dyDescent="0.25">
      <c r="A107" s="41">
        <v>103</v>
      </c>
      <c r="B107" s="56" t="s">
        <v>175</v>
      </c>
      <c r="C107" s="57" t="s">
        <v>68</v>
      </c>
      <c r="D107" s="58"/>
      <c r="E107" s="59">
        <v>271000</v>
      </c>
      <c r="F107" s="60">
        <v>56000</v>
      </c>
      <c r="G107" s="59">
        <v>90000</v>
      </c>
      <c r="H107" s="59">
        <v>0</v>
      </c>
      <c r="I107" s="59">
        <v>146000</v>
      </c>
      <c r="J107" s="61">
        <v>85</v>
      </c>
      <c r="K107" s="62">
        <v>90</v>
      </c>
      <c r="L107" s="63">
        <v>70</v>
      </c>
      <c r="M107" s="63">
        <v>80</v>
      </c>
      <c r="N107" s="63">
        <v>70</v>
      </c>
      <c r="O107" s="62">
        <v>98</v>
      </c>
      <c r="P107" s="64">
        <v>60</v>
      </c>
      <c r="Q107" s="65">
        <f t="shared" ref="Q107:Q113" si="3">SUM(J107:P107)/7</f>
        <v>79</v>
      </c>
      <c r="R107" s="71">
        <v>45000</v>
      </c>
      <c r="S107" s="67">
        <v>72000</v>
      </c>
      <c r="T107" s="68"/>
      <c r="U107" s="69"/>
      <c r="V107" s="7"/>
    </row>
    <row r="108" spans="1:22" ht="30" x14ac:dyDescent="0.25">
      <c r="A108" s="41">
        <v>104</v>
      </c>
      <c r="B108" s="56" t="s">
        <v>176</v>
      </c>
      <c r="C108" s="57" t="s">
        <v>177</v>
      </c>
      <c r="D108" s="58" t="s">
        <v>178</v>
      </c>
      <c r="E108" s="59">
        <v>662000</v>
      </c>
      <c r="F108" s="60">
        <v>331000</v>
      </c>
      <c r="G108" s="59">
        <v>0</v>
      </c>
      <c r="H108" s="59">
        <v>0</v>
      </c>
      <c r="I108" s="59">
        <v>331000</v>
      </c>
      <c r="J108" s="61">
        <v>47</v>
      </c>
      <c r="K108" s="62">
        <v>70</v>
      </c>
      <c r="L108" s="63">
        <v>70</v>
      </c>
      <c r="M108" s="63">
        <v>75</v>
      </c>
      <c r="N108" s="63">
        <v>55</v>
      </c>
      <c r="O108" s="62">
        <v>97</v>
      </c>
      <c r="P108" s="64">
        <v>100</v>
      </c>
      <c r="Q108" s="65">
        <f t="shared" si="3"/>
        <v>73.428571428571431</v>
      </c>
      <c r="R108" s="71">
        <v>80000</v>
      </c>
      <c r="S108" s="67"/>
      <c r="T108" s="68"/>
      <c r="U108" s="69"/>
      <c r="V108" s="7"/>
    </row>
    <row r="109" spans="1:22" ht="29.25" customHeight="1" x14ac:dyDescent="0.25">
      <c r="A109" s="41">
        <v>105</v>
      </c>
      <c r="B109" s="56" t="s">
        <v>179</v>
      </c>
      <c r="C109" s="57" t="s">
        <v>180</v>
      </c>
      <c r="D109" s="128"/>
      <c r="E109" s="59">
        <v>491400</v>
      </c>
      <c r="F109" s="60">
        <v>180000</v>
      </c>
      <c r="G109" s="59">
        <v>6400</v>
      </c>
      <c r="H109" s="59">
        <v>0</v>
      </c>
      <c r="I109" s="129">
        <v>186400</v>
      </c>
      <c r="J109" s="61">
        <v>87</v>
      </c>
      <c r="K109" s="62">
        <v>70</v>
      </c>
      <c r="L109" s="63">
        <v>70</v>
      </c>
      <c r="M109" s="63">
        <v>60</v>
      </c>
      <c r="N109" s="63">
        <v>60</v>
      </c>
      <c r="O109" s="62">
        <v>92</v>
      </c>
      <c r="P109" s="64">
        <v>60</v>
      </c>
      <c r="Q109" s="65">
        <f t="shared" si="3"/>
        <v>71.285714285714292</v>
      </c>
      <c r="R109" s="71">
        <v>144000</v>
      </c>
      <c r="S109" s="67">
        <v>5000</v>
      </c>
      <c r="T109" s="68"/>
      <c r="U109" s="69"/>
      <c r="V109" s="7"/>
    </row>
    <row r="110" spans="1:22" ht="45" x14ac:dyDescent="0.25">
      <c r="A110" s="41">
        <v>106</v>
      </c>
      <c r="B110" s="56" t="s">
        <v>181</v>
      </c>
      <c r="C110" s="57" t="s">
        <v>94</v>
      </c>
      <c r="D110" s="58" t="s">
        <v>182</v>
      </c>
      <c r="E110" s="59">
        <v>372000</v>
      </c>
      <c r="F110" s="60">
        <v>49000</v>
      </c>
      <c r="G110" s="59">
        <v>178500</v>
      </c>
      <c r="H110" s="59">
        <v>0</v>
      </c>
      <c r="I110" s="59">
        <v>227500</v>
      </c>
      <c r="J110" s="61">
        <v>72</v>
      </c>
      <c r="K110" s="62">
        <v>80</v>
      </c>
      <c r="L110" s="63">
        <v>80</v>
      </c>
      <c r="M110" s="63">
        <v>45</v>
      </c>
      <c r="N110" s="63">
        <v>65</v>
      </c>
      <c r="O110" s="62">
        <v>98</v>
      </c>
      <c r="P110" s="64">
        <v>50</v>
      </c>
      <c r="Q110" s="65">
        <f t="shared" si="3"/>
        <v>70</v>
      </c>
      <c r="R110" s="71">
        <v>40000</v>
      </c>
      <c r="S110" s="67">
        <v>70000</v>
      </c>
      <c r="T110" s="68"/>
      <c r="U110" s="69"/>
      <c r="V110" s="7"/>
    </row>
    <row r="111" spans="1:22" s="146" customFormat="1" ht="30" x14ac:dyDescent="0.25">
      <c r="A111" s="130">
        <v>107</v>
      </c>
      <c r="B111" s="131" t="s">
        <v>183</v>
      </c>
      <c r="C111" s="132" t="s">
        <v>184</v>
      </c>
      <c r="D111" s="133" t="s">
        <v>185</v>
      </c>
      <c r="E111" s="76">
        <v>547000</v>
      </c>
      <c r="F111" s="134">
        <v>75000</v>
      </c>
      <c r="G111" s="135">
        <v>225000</v>
      </c>
      <c r="H111" s="135">
        <v>0</v>
      </c>
      <c r="I111" s="135">
        <v>300000</v>
      </c>
      <c r="J111" s="136"/>
      <c r="K111" s="137"/>
      <c r="L111" s="112"/>
      <c r="M111" s="138"/>
      <c r="N111" s="138"/>
      <c r="O111" s="137"/>
      <c r="P111" s="139"/>
      <c r="Q111" s="140">
        <v>69</v>
      </c>
      <c r="R111" s="141">
        <v>52000</v>
      </c>
      <c r="S111" s="142">
        <v>155000</v>
      </c>
      <c r="T111" s="143"/>
      <c r="U111" s="144"/>
      <c r="V111" s="145"/>
    </row>
    <row r="112" spans="1:22" ht="30" x14ac:dyDescent="0.25">
      <c r="A112" s="41">
        <v>108</v>
      </c>
      <c r="B112" s="147" t="s">
        <v>186</v>
      </c>
      <c r="C112" s="148" t="s">
        <v>177</v>
      </c>
      <c r="D112" s="149" t="s">
        <v>187</v>
      </c>
      <c r="E112" s="150">
        <v>796000</v>
      </c>
      <c r="F112" s="151">
        <v>213000</v>
      </c>
      <c r="G112" s="150">
        <v>185000</v>
      </c>
      <c r="H112" s="150">
        <v>0</v>
      </c>
      <c r="I112" s="150">
        <v>398000</v>
      </c>
      <c r="J112" s="152">
        <v>62</v>
      </c>
      <c r="K112" s="153">
        <v>60</v>
      </c>
      <c r="L112" s="154">
        <v>50</v>
      </c>
      <c r="M112" s="154">
        <v>80</v>
      </c>
      <c r="N112" s="154">
        <v>55</v>
      </c>
      <c r="O112" s="153">
        <v>74</v>
      </c>
      <c r="P112" s="155">
        <v>60</v>
      </c>
      <c r="Q112" s="156">
        <f t="shared" si="3"/>
        <v>63</v>
      </c>
      <c r="R112" s="157">
        <v>50000</v>
      </c>
      <c r="S112" s="158">
        <v>50000</v>
      </c>
      <c r="T112" s="159"/>
      <c r="U112" s="160"/>
      <c r="V112" s="7"/>
    </row>
    <row r="113" spans="1:22" ht="15.75" thickBot="1" x14ac:dyDescent="0.3">
      <c r="A113" s="41">
        <v>109</v>
      </c>
      <c r="B113" s="77" t="s">
        <v>188</v>
      </c>
      <c r="C113" s="78" t="s">
        <v>189</v>
      </c>
      <c r="D113" s="78"/>
      <c r="E113" s="80">
        <v>1148328</v>
      </c>
      <c r="F113" s="81">
        <v>344498</v>
      </c>
      <c r="G113" s="80">
        <v>0</v>
      </c>
      <c r="H113" s="80">
        <v>0</v>
      </c>
      <c r="I113" s="80">
        <v>344498</v>
      </c>
      <c r="J113" s="161"/>
      <c r="K113" s="162">
        <v>100</v>
      </c>
      <c r="L113" s="162"/>
      <c r="M113" s="163">
        <v>100</v>
      </c>
      <c r="N113" s="162"/>
      <c r="O113" s="162">
        <v>73</v>
      </c>
      <c r="P113" s="164"/>
      <c r="Q113" s="87">
        <f t="shared" si="3"/>
        <v>39</v>
      </c>
      <c r="R113" s="89">
        <v>130000</v>
      </c>
      <c r="S113" s="89">
        <v>0</v>
      </c>
      <c r="T113" s="89"/>
      <c r="U113" s="79"/>
      <c r="V113" s="7"/>
    </row>
    <row r="114" spans="1:22" x14ac:dyDescent="0.25">
      <c r="A114" s="165"/>
      <c r="B114" s="166"/>
      <c r="C114" s="166"/>
      <c r="D114" s="166"/>
      <c r="E114" s="167">
        <f>SUM(E4:E110,E112,E113)</f>
        <v>21269180</v>
      </c>
      <c r="F114" s="168">
        <f>SUM(F4:F110,F112,F113)</f>
        <v>8014639</v>
      </c>
      <c r="G114" s="169">
        <f>SUM(G4:G110,G112,G113)</f>
        <v>2086060</v>
      </c>
      <c r="H114" s="169"/>
      <c r="I114" s="169">
        <f>SUM(F114:G114)</f>
        <v>10100699</v>
      </c>
      <c r="J114" s="170"/>
      <c r="K114" s="170"/>
      <c r="L114" s="166"/>
      <c r="M114" s="171"/>
      <c r="N114" s="166"/>
      <c r="O114" s="170"/>
      <c r="P114" s="170"/>
      <c r="Q114" s="172"/>
      <c r="R114" s="101">
        <f>SUM(R4:R110,R112,R113)</f>
        <v>5285000</v>
      </c>
      <c r="S114" s="101">
        <f>SUM(S4:S110,S112,S113)</f>
        <v>1059000</v>
      </c>
      <c r="T114" s="101">
        <f>SUM(R114:S114)</f>
        <v>6344000</v>
      </c>
      <c r="U114" s="173"/>
      <c r="V114" s="7"/>
    </row>
    <row r="115" spans="1:22" ht="6" customHeight="1" x14ac:dyDescent="0.25">
      <c r="E115" s="175"/>
      <c r="F115" s="176"/>
      <c r="G115" s="176"/>
    </row>
    <row r="116" spans="1:22" ht="16.5" customHeight="1" x14ac:dyDescent="0.25">
      <c r="A116" s="179"/>
      <c r="B116" s="180" t="s">
        <v>190</v>
      </c>
      <c r="C116" s="181"/>
      <c r="D116" s="181"/>
      <c r="E116" s="182"/>
      <c r="F116" s="181"/>
      <c r="G116" s="183"/>
      <c r="H116" s="183"/>
    </row>
    <row r="117" spans="1:22" ht="15" customHeight="1" x14ac:dyDescent="0.25">
      <c r="A117" s="179">
        <v>1</v>
      </c>
      <c r="B117" s="57" t="s">
        <v>191</v>
      </c>
      <c r="C117" s="57" t="s">
        <v>77</v>
      </c>
      <c r="D117" s="184" t="s">
        <v>192</v>
      </c>
      <c r="E117" s="185"/>
      <c r="F117" s="186"/>
      <c r="G117" s="186"/>
      <c r="H117" s="187"/>
      <c r="I117" s="8"/>
      <c r="J117" s="8"/>
      <c r="K117" s="8"/>
      <c r="L117" s="8"/>
      <c r="M117" s="8"/>
      <c r="N117" s="8"/>
      <c r="O117" s="8"/>
      <c r="P117" s="8"/>
      <c r="Q117" s="188"/>
    </row>
    <row r="118" spans="1:22" ht="15" customHeight="1" x14ac:dyDescent="0.25">
      <c r="A118" s="179">
        <v>2</v>
      </c>
      <c r="B118" s="57" t="s">
        <v>193</v>
      </c>
      <c r="C118" s="57" t="s">
        <v>108</v>
      </c>
      <c r="D118" s="184" t="s">
        <v>192</v>
      </c>
      <c r="E118" s="185"/>
      <c r="F118" s="189"/>
      <c r="G118" s="189"/>
      <c r="H118" s="187"/>
      <c r="I118" s="8"/>
      <c r="J118" s="8"/>
      <c r="K118" s="8"/>
      <c r="L118" s="8"/>
      <c r="M118" s="8"/>
      <c r="N118" s="8"/>
      <c r="O118" s="8"/>
      <c r="P118" s="8"/>
      <c r="Q118" s="188"/>
    </row>
    <row r="119" spans="1:22" ht="15" customHeight="1" x14ac:dyDescent="0.25">
      <c r="A119" s="179">
        <v>3</v>
      </c>
      <c r="B119" s="190" t="s">
        <v>194</v>
      </c>
      <c r="C119" s="190" t="s">
        <v>195</v>
      </c>
      <c r="D119" s="191" t="s">
        <v>196</v>
      </c>
      <c r="E119" s="185"/>
      <c r="F119" s="189"/>
      <c r="G119" s="189"/>
      <c r="H119" s="187"/>
      <c r="I119" s="8"/>
      <c r="J119" s="8"/>
      <c r="K119" s="8"/>
      <c r="L119" s="8"/>
      <c r="M119" s="8"/>
      <c r="N119" s="8"/>
      <c r="O119" s="8"/>
      <c r="P119" s="8"/>
      <c r="Q119" s="188"/>
    </row>
    <row r="120" spans="1:22" ht="15" customHeight="1" x14ac:dyDescent="0.25">
      <c r="A120" s="179">
        <v>4</v>
      </c>
      <c r="B120" s="112" t="s">
        <v>197</v>
      </c>
      <c r="C120" s="112" t="s">
        <v>198</v>
      </c>
      <c r="D120" s="191" t="s">
        <v>196</v>
      </c>
      <c r="E120" s="185"/>
      <c r="F120" s="189"/>
      <c r="G120" s="189"/>
      <c r="H120" s="187"/>
      <c r="I120" s="8"/>
      <c r="J120" s="8"/>
      <c r="K120" s="8"/>
      <c r="L120" s="8"/>
      <c r="M120" s="8"/>
      <c r="N120" s="8"/>
      <c r="O120" s="8"/>
      <c r="P120" s="8"/>
      <c r="Q120" s="188"/>
    </row>
    <row r="121" spans="1:22" ht="28.5" customHeight="1" x14ac:dyDescent="0.25">
      <c r="A121" s="179">
        <v>5</v>
      </c>
      <c r="B121" s="192" t="s">
        <v>199</v>
      </c>
      <c r="C121" s="192" t="s">
        <v>200</v>
      </c>
      <c r="D121" s="193" t="s">
        <v>196</v>
      </c>
      <c r="E121" s="185"/>
      <c r="F121" s="189"/>
      <c r="G121" s="189"/>
      <c r="H121" s="187"/>
      <c r="I121" s="8"/>
      <c r="J121" s="8"/>
      <c r="K121" s="8"/>
      <c r="L121" s="8"/>
      <c r="M121" s="8"/>
      <c r="N121" s="8"/>
      <c r="O121" s="8"/>
      <c r="P121" s="8"/>
      <c r="Q121" s="188"/>
    </row>
    <row r="122" spans="1:22" ht="6.75" customHeight="1" x14ac:dyDescent="0.25">
      <c r="A122" s="179"/>
      <c r="B122" s="181"/>
      <c r="C122" s="181"/>
      <c r="D122" s="181"/>
      <c r="E122" s="181"/>
      <c r="F122" s="181"/>
      <c r="G122" s="187"/>
      <c r="H122" s="187"/>
      <c r="I122" s="8"/>
      <c r="J122" s="8"/>
      <c r="K122" s="8"/>
      <c r="L122" s="8"/>
      <c r="M122" s="8"/>
      <c r="N122" s="8"/>
      <c r="O122" s="8"/>
      <c r="P122" s="8"/>
      <c r="Q122" s="188"/>
    </row>
    <row r="123" spans="1:22" ht="6" customHeight="1" x14ac:dyDescent="0.25">
      <c r="F123" s="176"/>
      <c r="H123" s="8"/>
      <c r="I123" s="8"/>
      <c r="J123" s="8"/>
      <c r="K123" s="8"/>
      <c r="L123" s="8"/>
      <c r="M123" s="8"/>
      <c r="N123" s="8"/>
      <c r="O123" s="8"/>
      <c r="P123" s="8"/>
      <c r="Q123" s="188"/>
    </row>
    <row r="124" spans="1:22" customFormat="1" ht="15" customHeight="1" x14ac:dyDescent="0.25">
      <c r="A124" s="194"/>
      <c r="B124" s="195" t="s">
        <v>201</v>
      </c>
      <c r="C124" s="195"/>
      <c r="D124" s="195"/>
      <c r="E124" s="195"/>
      <c r="F124" s="195"/>
      <c r="G124" s="195"/>
      <c r="H124" s="195"/>
      <c r="I124" s="196"/>
      <c r="J124" s="196"/>
      <c r="K124" s="196"/>
      <c r="L124" s="196"/>
      <c r="M124" s="196"/>
      <c r="N124" s="196"/>
      <c r="O124" s="196"/>
      <c r="P124" s="196"/>
      <c r="Q124" s="196"/>
      <c r="R124" s="196"/>
    </row>
    <row r="125" spans="1:22" customFormat="1" x14ac:dyDescent="0.25">
      <c r="A125" s="194"/>
      <c r="B125" s="197" t="s">
        <v>202</v>
      </c>
      <c r="C125" s="198"/>
      <c r="D125" s="199"/>
      <c r="E125" s="200"/>
      <c r="F125" s="200"/>
      <c r="G125" s="201"/>
      <c r="H125" s="202"/>
      <c r="I125" s="202"/>
      <c r="J125" s="203"/>
      <c r="K125" s="204"/>
      <c r="L125" s="205"/>
      <c r="M125" s="206"/>
      <c r="N125" s="207"/>
      <c r="Q125" s="208"/>
      <c r="R125" s="194"/>
    </row>
    <row r="126" spans="1:22" customFormat="1" ht="6" customHeight="1" x14ac:dyDescent="0.25">
      <c r="A126" s="194"/>
      <c r="B126" s="209"/>
      <c r="C126" s="198"/>
      <c r="D126" s="199"/>
      <c r="E126" s="200"/>
      <c r="F126" s="200"/>
      <c r="G126" s="201"/>
      <c r="H126" s="202"/>
      <c r="I126" s="202"/>
      <c r="J126" s="203"/>
      <c r="K126" s="204"/>
      <c r="L126" s="205"/>
      <c r="M126" s="206"/>
      <c r="N126" s="207"/>
      <c r="Q126" s="208"/>
      <c r="R126" s="194"/>
    </row>
    <row r="127" spans="1:22" customFormat="1" x14ac:dyDescent="0.25">
      <c r="A127" s="194"/>
      <c r="B127" s="210" t="s">
        <v>203</v>
      </c>
      <c r="C127" s="198"/>
      <c r="D127" s="199"/>
      <c r="E127" s="200"/>
      <c r="F127" s="200"/>
      <c r="G127" s="201"/>
      <c r="H127" s="202"/>
      <c r="I127" s="202"/>
      <c r="J127" s="203"/>
      <c r="K127" s="204"/>
      <c r="L127" s="205"/>
      <c r="M127" s="206"/>
      <c r="N127" s="207"/>
      <c r="Q127" s="208"/>
      <c r="R127" s="194"/>
    </row>
    <row r="128" spans="1:22" customFormat="1" ht="15" customHeight="1" x14ac:dyDescent="0.25">
      <c r="A128" s="194"/>
      <c r="B128" s="211" t="s">
        <v>204</v>
      </c>
      <c r="C128" s="198" t="s">
        <v>205</v>
      </c>
      <c r="D128" s="199" t="s">
        <v>206</v>
      </c>
      <c r="E128" s="199" t="s">
        <v>207</v>
      </c>
      <c r="F128" s="212" t="s">
        <v>208</v>
      </c>
      <c r="G128" s="213"/>
      <c r="H128" s="213"/>
      <c r="I128" s="213"/>
      <c r="J128" s="213"/>
      <c r="K128" s="196"/>
      <c r="L128" s="196"/>
      <c r="M128" s="196"/>
      <c r="N128" s="196"/>
      <c r="O128" s="196"/>
      <c r="P128" s="196"/>
      <c r="Q128" s="196"/>
      <c r="R128" s="194"/>
    </row>
    <row r="129" spans="1:18" customFormat="1" ht="4.5" customHeight="1" x14ac:dyDescent="0.25">
      <c r="A129" s="194"/>
      <c r="B129" s="210"/>
      <c r="C129" s="198"/>
      <c r="D129" s="199"/>
      <c r="E129" s="200"/>
      <c r="F129" s="200"/>
      <c r="G129" s="201"/>
      <c r="H129" s="202"/>
      <c r="I129" s="202"/>
      <c r="J129" s="203"/>
      <c r="K129" s="204"/>
      <c r="L129" s="205"/>
      <c r="M129" s="206"/>
      <c r="N129" s="207"/>
      <c r="Q129" s="208"/>
      <c r="R129" s="194"/>
    </row>
    <row r="130" spans="1:18" customFormat="1" x14ac:dyDescent="0.25">
      <c r="A130" s="194"/>
      <c r="B130" s="210" t="s">
        <v>209</v>
      </c>
      <c r="C130" s="198"/>
      <c r="D130" s="199"/>
      <c r="E130" s="200"/>
      <c r="F130" s="200"/>
      <c r="G130" s="201"/>
      <c r="H130" s="202"/>
      <c r="I130" s="202"/>
      <c r="J130" s="203"/>
      <c r="K130" s="204"/>
      <c r="L130" s="205"/>
      <c r="M130" s="206"/>
      <c r="N130" s="207"/>
      <c r="Q130" s="208"/>
      <c r="R130" s="194"/>
    </row>
    <row r="131" spans="1:18" customFormat="1" x14ac:dyDescent="0.25">
      <c r="A131" s="194"/>
      <c r="B131" s="214" t="s">
        <v>210</v>
      </c>
      <c r="C131" s="196"/>
      <c r="D131" s="196"/>
      <c r="E131" s="196"/>
      <c r="F131" s="196"/>
      <c r="G131" s="196"/>
      <c r="H131" s="196"/>
      <c r="I131" s="196"/>
      <c r="J131" s="196"/>
      <c r="K131" s="196"/>
      <c r="L131" s="196"/>
      <c r="M131" s="196"/>
      <c r="N131" s="196"/>
      <c r="O131" s="196"/>
      <c r="P131" s="196"/>
      <c r="Q131" s="196"/>
      <c r="R131" s="194"/>
    </row>
    <row r="132" spans="1:18" customFormat="1" ht="6.75" customHeight="1" x14ac:dyDescent="0.25">
      <c r="A132" s="194"/>
      <c r="B132" s="210"/>
      <c r="C132" s="198"/>
      <c r="D132" s="199"/>
      <c r="E132" s="200"/>
      <c r="F132" s="200"/>
      <c r="G132" s="201"/>
      <c r="H132" s="202"/>
      <c r="I132" s="202"/>
      <c r="J132" s="203"/>
      <c r="K132" s="204"/>
      <c r="L132" s="205"/>
      <c r="M132" s="206"/>
      <c r="N132" s="207"/>
      <c r="Q132" s="208"/>
      <c r="R132" s="194"/>
    </row>
    <row r="133" spans="1:18" customFormat="1" x14ac:dyDescent="0.25">
      <c r="A133" s="194"/>
      <c r="B133" s="210" t="s">
        <v>211</v>
      </c>
      <c r="C133" s="198"/>
      <c r="D133" s="199"/>
      <c r="E133" s="200"/>
      <c r="F133" s="200"/>
      <c r="G133" s="201"/>
      <c r="H133" s="202"/>
      <c r="I133" s="202"/>
      <c r="J133" s="203"/>
      <c r="K133" s="204"/>
      <c r="L133" s="205"/>
      <c r="M133" s="206"/>
      <c r="N133" s="207"/>
      <c r="Q133" s="208"/>
      <c r="R133" s="194"/>
    </row>
    <row r="134" spans="1:18" customFormat="1" ht="19.5" customHeight="1" x14ac:dyDescent="0.25">
      <c r="A134" s="194"/>
      <c r="B134" s="214" t="s">
        <v>212</v>
      </c>
      <c r="C134" s="196"/>
      <c r="D134" s="196"/>
      <c r="E134" s="196"/>
      <c r="F134" s="196"/>
      <c r="G134" s="196"/>
      <c r="H134" s="196"/>
      <c r="I134" s="196"/>
      <c r="J134" s="196"/>
      <c r="K134" s="196"/>
      <c r="L134" s="196"/>
      <c r="M134" s="196"/>
      <c r="N134" s="196"/>
      <c r="O134" s="196"/>
      <c r="P134" s="196"/>
      <c r="Q134" s="196"/>
      <c r="R134" s="194"/>
    </row>
    <row r="135" spans="1:18" ht="6.75" customHeight="1" x14ac:dyDescent="0.25">
      <c r="A135" s="215"/>
      <c r="B135" s="216"/>
      <c r="C135" s="216"/>
      <c r="D135" s="216"/>
      <c r="E135" s="216"/>
      <c r="F135" s="216"/>
      <c r="G135" s="216"/>
      <c r="H135" s="217"/>
      <c r="I135" s="217"/>
      <c r="J135" s="218"/>
      <c r="K135" s="218"/>
      <c r="L135" s="218"/>
      <c r="M135" s="218"/>
      <c r="N135" s="218"/>
      <c r="O135" s="218"/>
      <c r="P135" s="218"/>
      <c r="Q135" s="219"/>
      <c r="R135" s="216"/>
    </row>
  </sheetData>
  <mergeCells count="13">
    <mergeCell ref="B134:Q134"/>
    <mergeCell ref="D119:G119"/>
    <mergeCell ref="D120:G120"/>
    <mergeCell ref="D121:G121"/>
    <mergeCell ref="B124:R124"/>
    <mergeCell ref="F128:Q128"/>
    <mergeCell ref="B131:Q131"/>
    <mergeCell ref="B2:E2"/>
    <mergeCell ref="F2:I2"/>
    <mergeCell ref="J2:P2"/>
    <mergeCell ref="R2:T2"/>
    <mergeCell ref="D117:G117"/>
    <mergeCell ref="D118:G118"/>
  </mergeCells>
  <pageMargins left="0.7" right="0.7" top="0.78740157499999996" bottom="0.78740157499999996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Česká literatura 2020_2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Bohumil</dc:creator>
  <cp:lastModifiedBy>Fišer Bohumil</cp:lastModifiedBy>
  <dcterms:created xsi:type="dcterms:W3CDTF">2020-07-24T08:07:30Z</dcterms:created>
  <dcterms:modified xsi:type="dcterms:W3CDTF">2020-07-24T08:08:05Z</dcterms:modified>
</cp:coreProperties>
</file>