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z.zahradnickova\Documents\3 program festivalů\2025 výsledky, bodování\web\"/>
    </mc:Choice>
  </mc:AlternateContent>
  <xr:revisionPtr revIDLastSave="0" documentId="13_ncr:1_{98866AA7-7C00-4A78-9C55-BF79CAD2535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ouhrnná tabulka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1" l="1"/>
  <c r="I48" i="11" l="1"/>
  <c r="I46" i="11"/>
  <c r="I43" i="11"/>
  <c r="I50" i="11"/>
  <c r="I51" i="11"/>
  <c r="I45" i="11"/>
  <c r="I47" i="11"/>
  <c r="I44" i="11"/>
  <c r="I49" i="11"/>
  <c r="I56" i="11" l="1"/>
  <c r="I57" i="11"/>
  <c r="I36" i="11" l="1"/>
  <c r="I34" i="11"/>
  <c r="I35" i="11"/>
  <c r="I32" i="11"/>
  <c r="I37" i="11"/>
  <c r="I39" i="11"/>
  <c r="I38" i="11"/>
  <c r="I33" i="11"/>
  <c r="I20" i="11" l="1"/>
  <c r="I26" i="11"/>
  <c r="I24" i="11"/>
  <c r="I25" i="11"/>
  <c r="I27" i="11"/>
  <c r="I21" i="11"/>
  <c r="I19" i="11"/>
  <c r="I23" i="11"/>
  <c r="I22" i="11"/>
  <c r="I18" i="11"/>
  <c r="I12" i="11" l="1"/>
  <c r="I11" i="11"/>
  <c r="I9" i="11"/>
  <c r="I7" i="11"/>
  <c r="I8" i="11"/>
  <c r="I10" i="11"/>
  <c r="E58" i="11" l="1"/>
  <c r="D58" i="11"/>
  <c r="E52" i="11"/>
  <c r="D52" i="11"/>
  <c r="E40" i="11"/>
  <c r="D40" i="11"/>
  <c r="E28" i="11"/>
  <c r="D28" i="11"/>
  <c r="E13" i="11"/>
  <c r="D13" i="11"/>
  <c r="E59" i="11" l="1"/>
</calcChain>
</file>

<file path=xl/sharedStrings.xml><?xml version="1.0" encoding="utf-8"?>
<sst xmlns="http://schemas.openxmlformats.org/spreadsheetml/2006/main" count="124" uniqueCount="123">
  <si>
    <t>Registrační číslo</t>
  </si>
  <si>
    <t>Žadatel</t>
  </si>
  <si>
    <t>Název</t>
  </si>
  <si>
    <t>Náklady 25</t>
  </si>
  <si>
    <t>Požadavek 25</t>
  </si>
  <si>
    <t>1401000002</t>
  </si>
  <si>
    <t>Flora Theatre Festival, z.s.</t>
  </si>
  <si>
    <t>28. DIVADELNÍ FLORA</t>
  </si>
  <si>
    <t>1401000008</t>
  </si>
  <si>
    <t>Jednota hudebního divadla</t>
  </si>
  <si>
    <t>Opera 2025 - 16. ročník Festivalu hudebního divadla</t>
  </si>
  <si>
    <t>1401000016</t>
  </si>
  <si>
    <t>KLICPEROVO DIVADLO o.p.s.</t>
  </si>
  <si>
    <t>REGIONY Mezinárodní divadelní festival Hradec Králové</t>
  </si>
  <si>
    <t>1401000028</t>
  </si>
  <si>
    <t>Mezinárodní festival DIVADLO Plzeň</t>
  </si>
  <si>
    <t>Mezinárodní festival Divadlo 2025</t>
  </si>
  <si>
    <t>1401000014</t>
  </si>
  <si>
    <t>Národní divadlo Brno, příspěvková organizace</t>
  </si>
  <si>
    <t>Divadelní svět Brno 2025</t>
  </si>
  <si>
    <t>1401000027</t>
  </si>
  <si>
    <t>THEATER.cz, z.s.</t>
  </si>
  <si>
    <t>Pražský divadelní festival německého jazyka, 30. ročník</t>
  </si>
  <si>
    <t>1401000032</t>
  </si>
  <si>
    <t>Akademie klasické hudby, z.ú.</t>
  </si>
  <si>
    <t>MHF Dvořákova Praha 2025</t>
  </si>
  <si>
    <t>1401000017</t>
  </si>
  <si>
    <t>Bohemorum s.r.o.</t>
  </si>
  <si>
    <t>Mezinárodní hudební festival Lípa Musica 2025 - 24. ročník</t>
  </si>
  <si>
    <t>1401000003</t>
  </si>
  <si>
    <t>Festival Krumlov z.s., MgA. GABRIELA RACHIDI</t>
  </si>
  <si>
    <t xml:space="preserve">Mezinárodní hudební festival Český Krumlov - 34. ročník </t>
  </si>
  <si>
    <t>1401000055</t>
  </si>
  <si>
    <t>Filharmonie Brno, příspěvková organizace</t>
  </si>
  <si>
    <t>Moravský podzim 2025</t>
  </si>
  <si>
    <t>1401000070</t>
  </si>
  <si>
    <t>Hudbaznojmo, z.s.</t>
  </si>
  <si>
    <t>Hudební festival Znojmo 2025</t>
  </si>
  <si>
    <t>1401000062</t>
  </si>
  <si>
    <t>LVHF z.s.</t>
  </si>
  <si>
    <t>1401000050</t>
  </si>
  <si>
    <t>Ostravské centrum nové hudby, z.s.</t>
  </si>
  <si>
    <t>Ostravské dny 2025 - Festival nové a experimentální hudby</t>
  </si>
  <si>
    <t>1401000031</t>
  </si>
  <si>
    <t>Pražské jaro, o.p.s.</t>
  </si>
  <si>
    <t>Mezinárodní hudební festival Pražské jaro 2025</t>
  </si>
  <si>
    <t>1401000059</t>
  </si>
  <si>
    <t>SHF, s.r.o.</t>
  </si>
  <si>
    <t>22. ročník Svatováclavského hudebního festivalu</t>
  </si>
  <si>
    <t>1401000009</t>
  </si>
  <si>
    <t>Smetanova Litomyšl, o.p.s.</t>
  </si>
  <si>
    <t>Národní festival Smetanova Litomyšl, 67. ročník 2025</t>
  </si>
  <si>
    <t>1401000026</t>
  </si>
  <si>
    <t>ArtProm s.r.o.</t>
  </si>
  <si>
    <t>Za dveřmi - Pražský festival pouličního divadla, 17.ročník</t>
  </si>
  <si>
    <t>1401000004</t>
  </si>
  <si>
    <t>Centrum choreografického rozvoje SE.S.TA, z.s.</t>
  </si>
  <si>
    <t>Festival KoresponDance 2025</t>
  </si>
  <si>
    <t>1401000043</t>
  </si>
  <si>
    <t>CTJ Art Production s.r.o.</t>
  </si>
  <si>
    <t>Mezinárodní festival nového cirkusu Cirkulum 2025</t>
  </si>
  <si>
    <t>1401000036</t>
  </si>
  <si>
    <t>Čtyři dny z.s.</t>
  </si>
  <si>
    <t>4 + 4 dny v pohybu</t>
  </si>
  <si>
    <t>1401000041</t>
  </si>
  <si>
    <t>Live Performance Bazaar, z.s.</t>
  </si>
  <si>
    <t>11. ROČNÍK - BAZAAR FESTIVAL 2025, WORKSHOPY A REZIDENCE:  ČÍ TĚLO JE MOJE TĚLO?</t>
  </si>
  <si>
    <t>1401000020</t>
  </si>
  <si>
    <t>Společenské centrum Trutnovska pro kulturu a volný čas</t>
  </si>
  <si>
    <t>Cirk-UFF 2025</t>
  </si>
  <si>
    <t>1401000007</t>
  </si>
  <si>
    <t>Společnost GASPARD</t>
  </si>
  <si>
    <t>Mezinárodní festival nového cirkusu a divadla Letní Letná 2025</t>
  </si>
  <si>
    <t>1401000023</t>
  </si>
  <si>
    <t>Tanec Praha z.ú.</t>
  </si>
  <si>
    <t>Festival TANEC PRAHA 2025</t>
  </si>
  <si>
    <t>1401000053</t>
  </si>
  <si>
    <t>ARCHITECTURA, z.s.</t>
  </si>
  <si>
    <t>Landscape festival Kadaň 2025</t>
  </si>
  <si>
    <t>1401000038</t>
  </si>
  <si>
    <t>Místa činu</t>
  </si>
  <si>
    <t>1401000010</t>
  </si>
  <si>
    <t>Fotograf 07 z.s.</t>
  </si>
  <si>
    <t>Fotograf.Zone festival 2025</t>
  </si>
  <si>
    <t>1401000042</t>
  </si>
  <si>
    <t>KRUH, z.s.</t>
  </si>
  <si>
    <t>Den architektury a Film a architektura 2025</t>
  </si>
  <si>
    <t>1401000044</t>
  </si>
  <si>
    <t>Profil Media, s.r.o.</t>
  </si>
  <si>
    <t>Designblok, Prague International Design Festival</t>
  </si>
  <si>
    <t>1401000013</t>
  </si>
  <si>
    <t>Signal Productions s.r.o.</t>
  </si>
  <si>
    <t>Signal Festival 2025</t>
  </si>
  <si>
    <t>1401000047</t>
  </si>
  <si>
    <t>Společnost Jindřicha Chalupeckého, z.s.</t>
  </si>
  <si>
    <t>Cena Jindřicha Chalupeckého 2025</t>
  </si>
  <si>
    <t>1401000037</t>
  </si>
  <si>
    <t>TIC BRNO, příspěvková organizace</t>
  </si>
  <si>
    <t>Brno Art Open 2025</t>
  </si>
  <si>
    <t>1401000019</t>
  </si>
  <si>
    <t>Univerzita Tomáše Bati ve Zlíně</t>
  </si>
  <si>
    <t>Zlin Design Week 2025</t>
  </si>
  <si>
    <t>1401000051</t>
  </si>
  <si>
    <t>Svět knihy, s.r.o.</t>
  </si>
  <si>
    <t>Literární festival Svět knihy Praha 2025 v rámci 30. mezinárodního knižního veletrhu</t>
  </si>
  <si>
    <t>1401000071</t>
  </si>
  <si>
    <t>Větrné mlýny s.r.o.</t>
  </si>
  <si>
    <t>Měsíc autorského čtení 2025</t>
  </si>
  <si>
    <t>Oblast divadla</t>
  </si>
  <si>
    <t>kritA</t>
  </si>
  <si>
    <t>kritB</t>
  </si>
  <si>
    <t>kritC</t>
  </si>
  <si>
    <t>Body celkem</t>
  </si>
  <si>
    <t>Koeficient</t>
  </si>
  <si>
    <t>Oblast tance</t>
  </si>
  <si>
    <t>Oblast klasické hudby</t>
  </si>
  <si>
    <t>Oblast výtvarného umění</t>
  </si>
  <si>
    <t>Oblast literatury</t>
  </si>
  <si>
    <t>Pásmo (1-2-3)</t>
  </si>
  <si>
    <t>Poskytnutá dotace</t>
  </si>
  <si>
    <t>PROGRAM STÁTNÍ PODPORY FESTIVALŮ PROFESIONÁLNÍHO UMĚNÍ</t>
  </si>
  <si>
    <t xml:space="preserve">Lednicko-valtický hudební festival </t>
  </si>
  <si>
    <t>navýšení o 2 mil. Kč  dle memoranda o dlouhodobé spolupráci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</si>
</sst>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0.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3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8"/>
      <color rgb="FF00B05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indexed="64"/>
      </bottom>
      <diagonal/>
    </border>
    <border>
      <left/>
      <right style="thin">
        <color theme="2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0" fillId="2" borderId="0" xfId="0" applyNumberFormat="1" applyFont="1" applyFill="1" applyBorder="1" applyAlignment="1" applyProtection="1">
      <alignment wrapText="1"/>
    </xf>
    <xf numFmtId="0" fontId="9" fillId="0" borderId="0" xfId="0" applyFont="1" applyAlignment="1">
      <alignment horizontal="right"/>
    </xf>
    <xf numFmtId="0" fontId="0" fillId="0" borderId="0" xfId="0" applyAlignment="1"/>
    <xf numFmtId="164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horizontal="center" wrapText="1"/>
    </xf>
    <xf numFmtId="3" fontId="3" fillId="2" borderId="0" xfId="0" applyNumberFormat="1" applyFont="1" applyFill="1" applyBorder="1" applyAlignment="1" applyProtection="1">
      <alignment horizontal="center" wrapText="1"/>
    </xf>
    <xf numFmtId="3" fontId="3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/>
    <xf numFmtId="164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3" fillId="0" borderId="0" xfId="0" applyFont="1"/>
    <xf numFmtId="2" fontId="0" fillId="0" borderId="0" xfId="0" applyNumberFormat="1"/>
    <xf numFmtId="0" fontId="0" fillId="0" borderId="0" xfId="0" applyBorder="1"/>
    <xf numFmtId="3" fontId="1" fillId="2" borderId="0" xfId="0" applyNumberFormat="1" applyFont="1" applyFill="1" applyBorder="1"/>
    <xf numFmtId="0" fontId="2" fillId="4" borderId="4" xfId="0" applyFont="1" applyFill="1" applyBorder="1" applyAlignment="1">
      <alignment horizontal="center" wrapText="1"/>
    </xf>
    <xf numFmtId="3" fontId="1" fillId="3" borderId="1" xfId="0" applyNumberFormat="1" applyFont="1" applyFill="1" applyBorder="1" applyAlignment="1" applyProtection="1">
      <protection locked="0"/>
    </xf>
    <xf numFmtId="3" fontId="5" fillId="3" borderId="1" xfId="0" applyNumberFormat="1" applyFont="1" applyFill="1" applyBorder="1" applyAlignment="1" applyProtection="1">
      <alignment horizontal="right"/>
    </xf>
    <xf numFmtId="165" fontId="0" fillId="3" borderId="1" xfId="0" applyNumberFormat="1" applyFill="1" applyBorder="1" applyAlignment="1">
      <alignment horizontal="right"/>
    </xf>
    <xf numFmtId="165" fontId="0" fillId="3" borderId="1" xfId="0" applyNumberFormat="1" applyFill="1" applyBorder="1"/>
    <xf numFmtId="165" fontId="1" fillId="3" borderId="1" xfId="0" applyNumberFormat="1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3" fontId="8" fillId="3" borderId="1" xfId="0" applyNumberFormat="1" applyFont="1" applyFill="1" applyBorder="1"/>
    <xf numFmtId="0" fontId="5" fillId="5" borderId="1" xfId="0" applyNumberFormat="1" applyFont="1" applyFill="1" applyBorder="1" applyAlignment="1" applyProtection="1">
      <alignment horizontal="left" wrapText="1"/>
    </xf>
    <xf numFmtId="0" fontId="4" fillId="5" borderId="1" xfId="0" applyNumberFormat="1" applyFont="1" applyFill="1" applyBorder="1" applyAlignment="1" applyProtection="1">
      <alignment horizontal="left" wrapText="1"/>
    </xf>
    <xf numFmtId="3" fontId="1" fillId="3" borderId="1" xfId="0" applyNumberFormat="1" applyFont="1" applyFill="1" applyBorder="1" applyAlignment="1" applyProtection="1">
      <alignment horizontal="right"/>
      <protection locked="0"/>
    </xf>
    <xf numFmtId="0" fontId="10" fillId="6" borderId="1" xfId="0" applyFont="1" applyFill="1" applyBorder="1" applyAlignment="1">
      <alignment horizontal="right"/>
    </xf>
    <xf numFmtId="0" fontId="0" fillId="3" borderId="1" xfId="0" applyFill="1" applyBorder="1"/>
    <xf numFmtId="3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3" fontId="7" fillId="2" borderId="2" xfId="0" applyNumberFormat="1" applyFont="1" applyFill="1" applyBorder="1" applyAlignment="1" applyProtection="1"/>
    <xf numFmtId="165" fontId="2" fillId="3" borderId="1" xfId="0" applyNumberFormat="1" applyFont="1" applyFill="1" applyBorder="1"/>
    <xf numFmtId="3" fontId="3" fillId="0" borderId="0" xfId="0" applyNumberFormat="1" applyFont="1" applyAlignment="1"/>
    <xf numFmtId="0" fontId="3" fillId="4" borderId="3" xfId="0" applyNumberFormat="1" applyFont="1" applyFill="1" applyBorder="1" applyAlignment="1" applyProtection="1">
      <alignment horizontal="center" wrapText="1"/>
    </xf>
    <xf numFmtId="0" fontId="3" fillId="4" borderId="4" xfId="0" applyNumberFormat="1" applyFont="1" applyFill="1" applyBorder="1" applyAlignment="1" applyProtection="1">
      <alignment horizontal="center" wrapText="1"/>
    </xf>
    <xf numFmtId="3" fontId="3" fillId="4" borderId="4" xfId="0" applyNumberFormat="1" applyFont="1" applyFill="1" applyBorder="1" applyAlignment="1" applyProtection="1">
      <alignment horizontal="center" wrapText="1"/>
    </xf>
    <xf numFmtId="3" fontId="3" fillId="4" borderId="4" xfId="0" applyNumberFormat="1" applyFont="1" applyFill="1" applyBorder="1" applyAlignment="1" applyProtection="1">
      <alignment horizontal="center"/>
    </xf>
    <xf numFmtId="0" fontId="2" fillId="4" borderId="4" xfId="0" applyFont="1" applyFill="1" applyBorder="1" applyAlignment="1">
      <alignment horizontal="center"/>
    </xf>
    <xf numFmtId="3" fontId="11" fillId="3" borderId="1" xfId="0" applyNumberFormat="1" applyFont="1" applyFill="1" applyBorder="1" applyAlignment="1" applyProtection="1">
      <alignment horizontal="right"/>
    </xf>
    <xf numFmtId="0" fontId="4" fillId="5" borderId="1" xfId="0" applyNumberFormat="1" applyFont="1" applyFill="1" applyBorder="1" applyAlignment="1" applyProtection="1">
      <alignment horizontal="right"/>
    </xf>
    <xf numFmtId="0" fontId="1" fillId="5" borderId="1" xfId="0" applyNumberFormat="1" applyFont="1" applyFill="1" applyBorder="1" applyAlignment="1" applyProtection="1">
      <alignment horizontal="right"/>
    </xf>
    <xf numFmtId="0" fontId="1" fillId="5" borderId="1" xfId="0" applyNumberFormat="1" applyFont="1" applyFill="1" applyBorder="1" applyAlignment="1" applyProtection="1">
      <alignment horizontal="left" wrapText="1"/>
    </xf>
    <xf numFmtId="3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2" fontId="0" fillId="0" borderId="16" xfId="0" applyNumberFormat="1" applyBorder="1"/>
    <xf numFmtId="2" fontId="0" fillId="2" borderId="13" xfId="0" applyNumberFormat="1" applyFill="1" applyBorder="1"/>
    <xf numFmtId="0" fontId="0" fillId="0" borderId="16" xfId="0" applyBorder="1"/>
    <xf numFmtId="0" fontId="0" fillId="0" borderId="17" xfId="0" applyBorder="1"/>
    <xf numFmtId="3" fontId="1" fillId="2" borderId="8" xfId="0" applyNumberFormat="1" applyFont="1" applyFill="1" applyBorder="1"/>
    <xf numFmtId="3" fontId="1" fillId="2" borderId="17" xfId="0" applyNumberFormat="1" applyFont="1" applyFill="1" applyBorder="1"/>
    <xf numFmtId="0" fontId="0" fillId="0" borderId="18" xfId="0" applyBorder="1"/>
    <xf numFmtId="3" fontId="1" fillId="2" borderId="19" xfId="0" applyNumberFormat="1" applyFont="1" applyFill="1" applyBorder="1"/>
    <xf numFmtId="3" fontId="1" fillId="2" borderId="20" xfId="0" applyNumberFormat="1" applyFont="1" applyFill="1" applyBorder="1"/>
    <xf numFmtId="0" fontId="0" fillId="2" borderId="21" xfId="0" applyFill="1" applyBorder="1"/>
    <xf numFmtId="0" fontId="0" fillId="2" borderId="8" xfId="0" applyFill="1" applyBorder="1"/>
    <xf numFmtId="165" fontId="0" fillId="3" borderId="6" xfId="0" applyNumberFormat="1" applyFill="1" applyBorder="1"/>
    <xf numFmtId="3" fontId="1" fillId="2" borderId="22" xfId="0" applyNumberFormat="1" applyFont="1" applyFill="1" applyBorder="1"/>
    <xf numFmtId="3" fontId="12" fillId="0" borderId="1" xfId="0" applyNumberFormat="1" applyFont="1" applyBorder="1"/>
    <xf numFmtId="0" fontId="2" fillId="4" borderId="5" xfId="0" applyFont="1" applyFill="1" applyBorder="1" applyAlignment="1">
      <alignment horizontal="center" wrapText="1"/>
    </xf>
    <xf numFmtId="0" fontId="0" fillId="0" borderId="24" xfId="0" applyBorder="1"/>
    <xf numFmtId="3" fontId="1" fillId="2" borderId="25" xfId="0" applyNumberFormat="1" applyFont="1" applyFill="1" applyBorder="1"/>
    <xf numFmtId="3" fontId="1" fillId="2" borderId="26" xfId="0" applyNumberFormat="1" applyFont="1" applyFill="1" applyBorder="1"/>
    <xf numFmtId="0" fontId="0" fillId="0" borderId="26" xfId="0" applyBorder="1"/>
    <xf numFmtId="0" fontId="0" fillId="0" borderId="27" xfId="0" applyBorder="1"/>
    <xf numFmtId="0" fontId="1" fillId="5" borderId="2" xfId="0" applyNumberFormat="1" applyFont="1" applyFill="1" applyBorder="1" applyAlignment="1" applyProtection="1">
      <alignment horizontal="right"/>
    </xf>
    <xf numFmtId="0" fontId="5" fillId="5" borderId="2" xfId="0" applyNumberFormat="1" applyFont="1" applyFill="1" applyBorder="1" applyAlignment="1" applyProtection="1">
      <alignment horizontal="left" wrapText="1"/>
    </xf>
    <xf numFmtId="0" fontId="0" fillId="0" borderId="31" xfId="0" applyBorder="1"/>
    <xf numFmtId="0" fontId="5" fillId="2" borderId="32" xfId="0" applyNumberFormat="1" applyFont="1" applyFill="1" applyBorder="1" applyAlignment="1" applyProtection="1">
      <alignment wrapText="1"/>
    </xf>
    <xf numFmtId="0" fontId="0" fillId="2" borderId="32" xfId="0" applyNumberFormat="1" applyFont="1" applyFill="1" applyBorder="1" applyProtection="1"/>
    <xf numFmtId="0" fontId="0" fillId="0" borderId="33" xfId="0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2" fontId="0" fillId="0" borderId="34" xfId="0" applyNumberFormat="1" applyBorder="1"/>
    <xf numFmtId="0" fontId="0" fillId="0" borderId="30" xfId="0" applyBorder="1"/>
    <xf numFmtId="2" fontId="0" fillId="2" borderId="23" xfId="0" applyNumberFormat="1" applyFill="1" applyBorder="1"/>
    <xf numFmtId="3" fontId="1" fillId="2" borderId="34" xfId="0" applyNumberFormat="1" applyFont="1" applyFill="1" applyBorder="1"/>
    <xf numFmtId="3" fontId="1" fillId="2" borderId="31" xfId="0" applyNumberFormat="1" applyFont="1" applyFill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164" fontId="2" fillId="0" borderId="2" xfId="0" applyNumberFormat="1" applyFont="1" applyFill="1" applyBorder="1" applyAlignment="1"/>
    <xf numFmtId="3" fontId="2" fillId="0" borderId="2" xfId="0" applyNumberFormat="1" applyFont="1" applyFill="1" applyBorder="1" applyAlignment="1"/>
    <xf numFmtId="2" fontId="0" fillId="0" borderId="24" xfId="0" applyNumberFormat="1" applyFill="1" applyBorder="1"/>
    <xf numFmtId="2" fontId="0" fillId="0" borderId="21" xfId="0" applyNumberFormat="1" applyBorder="1"/>
    <xf numFmtId="2" fontId="0" fillId="2" borderId="38" xfId="0" applyNumberFormat="1" applyFill="1" applyBorder="1"/>
    <xf numFmtId="0" fontId="0" fillId="2" borderId="39" xfId="0" applyFill="1" applyBorder="1"/>
    <xf numFmtId="0" fontId="0" fillId="2" borderId="37" xfId="0" applyFill="1" applyBorder="1"/>
    <xf numFmtId="0" fontId="0" fillId="2" borderId="36" xfId="0" applyFill="1" applyBorder="1"/>
    <xf numFmtId="0" fontId="0" fillId="2" borderId="40" xfId="0" applyFill="1" applyBorder="1"/>
    <xf numFmtId="0" fontId="0" fillId="0" borderId="40" xfId="0" applyBorder="1"/>
    <xf numFmtId="0" fontId="0" fillId="2" borderId="41" xfId="0" applyFill="1" applyBorder="1"/>
    <xf numFmtId="0" fontId="0" fillId="2" borderId="42" xfId="0" applyFill="1" applyBorder="1"/>
    <xf numFmtId="0" fontId="0" fillId="2" borderId="28" xfId="0" applyFill="1" applyBorder="1"/>
    <xf numFmtId="0" fontId="14" fillId="6" borderId="1" xfId="0" applyFont="1" applyFill="1" applyBorder="1" applyAlignment="1">
      <alignment horizontal="right"/>
    </xf>
    <xf numFmtId="165" fontId="0" fillId="3" borderId="1" xfId="0" applyNumberFormat="1" applyFont="1" applyFill="1" applyBorder="1"/>
    <xf numFmtId="165" fontId="15" fillId="3" borderId="1" xfId="0" applyNumberFormat="1" applyFont="1" applyFill="1" applyBorder="1"/>
    <xf numFmtId="0" fontId="0" fillId="0" borderId="0" xfId="0" applyBorder="1" applyAlignment="1">
      <alignment horizontal="center"/>
    </xf>
    <xf numFmtId="0" fontId="3" fillId="2" borderId="29" xfId="0" applyNumberFormat="1" applyFont="1" applyFill="1" applyBorder="1" applyAlignment="1" applyProtection="1">
      <alignment horizontal="left"/>
    </xf>
    <xf numFmtId="0" fontId="9" fillId="2" borderId="30" xfId="0" applyFont="1" applyFill="1" applyBorder="1" applyAlignment="1">
      <alignment horizontal="left"/>
    </xf>
    <xf numFmtId="0" fontId="3" fillId="0" borderId="0" xfId="0" applyFont="1" applyBorder="1" applyAlignment="1"/>
    <xf numFmtId="0" fontId="9" fillId="0" borderId="0" xfId="0" applyFont="1" applyBorder="1" applyAlignment="1"/>
    <xf numFmtId="0" fontId="13" fillId="4" borderId="43" xfId="0" applyFont="1" applyFill="1" applyBorder="1" applyAlignment="1">
      <alignment horizontal="center" wrapText="1"/>
    </xf>
    <xf numFmtId="0" fontId="13" fillId="4" borderId="44" xfId="0" applyFont="1" applyFill="1" applyBorder="1" applyAlignment="1">
      <alignment horizontal="center" wrapText="1"/>
    </xf>
    <xf numFmtId="0" fontId="13" fillId="4" borderId="45" xfId="0" applyFont="1" applyFill="1" applyBorder="1" applyAlignment="1">
      <alignment horizontal="center" wrapText="1"/>
    </xf>
    <xf numFmtId="0" fontId="3" fillId="2" borderId="46" xfId="0" applyNumberFormat="1" applyFont="1" applyFill="1" applyBorder="1" applyAlignment="1" applyProtection="1">
      <alignment horizontal="left" wrapText="1"/>
    </xf>
    <xf numFmtId="0" fontId="0" fillId="0" borderId="46" xfId="0" applyBorder="1" applyAlignment="1">
      <alignment horizontal="left" wrapText="1"/>
    </xf>
    <xf numFmtId="0" fontId="16" fillId="0" borderId="0" xfId="0" applyFont="1" applyAlignment="1">
      <alignment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2"/>
  <sheetViews>
    <sheetView tabSelected="1" zoomScale="80" zoomScaleNormal="80" workbookViewId="0">
      <pane ySplit="4" topLeftCell="A5" activePane="bottomLeft" state="frozen"/>
      <selection pane="bottomLeft" activeCell="M60" sqref="M60"/>
    </sheetView>
  </sheetViews>
  <sheetFormatPr defaultRowHeight="15" x14ac:dyDescent="0.25"/>
  <cols>
    <col min="1" max="1" width="12.5703125" customWidth="1"/>
    <col min="2" max="2" width="32" customWidth="1"/>
    <col min="3" max="3" width="36.7109375" customWidth="1"/>
    <col min="4" max="4" width="17.140625" style="6" customWidth="1"/>
    <col min="5" max="5" width="21.42578125" style="6" customWidth="1"/>
    <col min="6" max="6" width="10.28515625" customWidth="1"/>
    <col min="7" max="7" width="9.42578125" customWidth="1"/>
    <col min="8" max="8" width="9.140625" customWidth="1"/>
    <col min="9" max="9" width="11.85546875" customWidth="1"/>
    <col min="10" max="10" width="13.85546875" customWidth="1"/>
    <col min="11" max="11" width="15.42578125" customWidth="1"/>
    <col min="12" max="12" width="21.42578125" customWidth="1"/>
    <col min="13" max="13" width="27.5703125" customWidth="1"/>
  </cols>
  <sheetData>
    <row r="1" spans="1:25" ht="15.75" thickBot="1" x14ac:dyDescent="0.3"/>
    <row r="2" spans="1:25" ht="24" thickBot="1" x14ac:dyDescent="0.4">
      <c r="C2" s="115" t="s">
        <v>120</v>
      </c>
      <c r="D2" s="116"/>
      <c r="E2" s="116"/>
      <c r="F2" s="116"/>
      <c r="G2" s="116"/>
      <c r="H2" s="116"/>
      <c r="I2" s="117"/>
    </row>
    <row r="3" spans="1:25" ht="15.75" thickBot="1" x14ac:dyDescent="0.3">
      <c r="K3" s="110"/>
      <c r="L3" s="110"/>
    </row>
    <row r="4" spans="1:25" ht="32.25" thickBot="1" x14ac:dyDescent="0.3">
      <c r="A4" s="39" t="s">
        <v>0</v>
      </c>
      <c r="B4" s="40" t="s">
        <v>1</v>
      </c>
      <c r="C4" s="40" t="s">
        <v>2</v>
      </c>
      <c r="D4" s="41" t="s">
        <v>3</v>
      </c>
      <c r="E4" s="42" t="s">
        <v>4</v>
      </c>
      <c r="F4" s="43" t="s">
        <v>109</v>
      </c>
      <c r="G4" s="43" t="s">
        <v>110</v>
      </c>
      <c r="H4" s="43" t="s">
        <v>111</v>
      </c>
      <c r="I4" s="20" t="s">
        <v>112</v>
      </c>
      <c r="J4" s="20" t="s">
        <v>118</v>
      </c>
      <c r="K4" s="20" t="s">
        <v>113</v>
      </c>
      <c r="L4" s="73" t="s">
        <v>119</v>
      </c>
      <c r="Y4" s="92"/>
    </row>
    <row r="5" spans="1:25" s="9" customFormat="1" ht="15.75" x14ac:dyDescent="0.25">
      <c r="A5" s="10"/>
      <c r="B5" s="10"/>
      <c r="C5" s="10"/>
      <c r="D5" s="11"/>
      <c r="E5" s="12"/>
      <c r="F5" s="13"/>
      <c r="G5" s="13"/>
      <c r="H5" s="13"/>
      <c r="I5" s="13"/>
      <c r="J5" s="13"/>
      <c r="K5" s="13"/>
      <c r="L5" s="99"/>
      <c r="M5" s="101"/>
      <c r="N5" s="102"/>
      <c r="O5" s="101"/>
      <c r="P5" s="102"/>
      <c r="R5" s="104"/>
      <c r="S5" s="105"/>
      <c r="T5" s="104"/>
      <c r="U5" s="104"/>
      <c r="V5" s="106"/>
      <c r="W5" s="102"/>
      <c r="X5" s="102"/>
      <c r="Y5" s="101"/>
    </row>
    <row r="6" spans="1:25" s="9" customFormat="1" ht="15.75" x14ac:dyDescent="0.25">
      <c r="A6" s="118" t="s">
        <v>108</v>
      </c>
      <c r="B6" s="119"/>
      <c r="C6" s="10"/>
      <c r="D6" s="11"/>
      <c r="E6" s="12"/>
      <c r="F6" s="13"/>
      <c r="G6" s="13"/>
      <c r="H6" s="13"/>
      <c r="I6" s="13"/>
      <c r="J6" s="13"/>
      <c r="K6" s="13"/>
      <c r="L6" s="100"/>
      <c r="M6" s="101"/>
      <c r="N6" s="102"/>
      <c r="O6" s="101"/>
      <c r="P6" s="102"/>
      <c r="R6" s="102"/>
      <c r="T6" s="102"/>
      <c r="U6" s="102"/>
      <c r="V6" s="101"/>
      <c r="W6" s="102"/>
      <c r="X6" s="102"/>
      <c r="Y6" s="101"/>
    </row>
    <row r="7" spans="1:25" ht="30" x14ac:dyDescent="0.25">
      <c r="A7" s="45" t="s">
        <v>17</v>
      </c>
      <c r="B7" s="29" t="s">
        <v>18</v>
      </c>
      <c r="C7" s="30" t="s">
        <v>19</v>
      </c>
      <c r="D7" s="21">
        <v>25006000</v>
      </c>
      <c r="E7" s="22">
        <v>9250000</v>
      </c>
      <c r="F7" s="23">
        <v>38</v>
      </c>
      <c r="G7" s="24">
        <v>13.8</v>
      </c>
      <c r="H7" s="24">
        <v>42.6</v>
      </c>
      <c r="I7" s="25">
        <f t="shared" ref="I7:I12" si="0">F7+G7+H7</f>
        <v>94.4</v>
      </c>
      <c r="J7" s="26">
        <v>1</v>
      </c>
      <c r="K7" s="27">
        <v>0.8</v>
      </c>
      <c r="L7" s="28">
        <v>7400000</v>
      </c>
      <c r="M7" s="92"/>
      <c r="O7" s="92"/>
      <c r="P7" s="103"/>
      <c r="R7" s="78"/>
      <c r="T7" s="103"/>
      <c r="U7" s="78"/>
      <c r="V7" s="87"/>
      <c r="W7" s="103"/>
      <c r="X7" s="103"/>
      <c r="Y7" s="92"/>
    </row>
    <row r="8" spans="1:25" ht="30" x14ac:dyDescent="0.25">
      <c r="A8" s="45" t="s">
        <v>20</v>
      </c>
      <c r="B8" s="29" t="s">
        <v>21</v>
      </c>
      <c r="C8" s="30" t="s">
        <v>22</v>
      </c>
      <c r="D8" s="21">
        <v>18040000</v>
      </c>
      <c r="E8" s="22">
        <v>8300000</v>
      </c>
      <c r="F8" s="23">
        <v>37.799999999999997</v>
      </c>
      <c r="G8" s="24">
        <v>13.2</v>
      </c>
      <c r="H8" s="24">
        <v>42.8</v>
      </c>
      <c r="I8" s="25">
        <f t="shared" si="0"/>
        <v>93.8</v>
      </c>
      <c r="J8" s="26">
        <v>1</v>
      </c>
      <c r="K8" s="27">
        <v>0.8</v>
      </c>
      <c r="L8" s="28">
        <v>6640000</v>
      </c>
      <c r="T8" s="78"/>
    </row>
    <row r="9" spans="1:25" ht="30" x14ac:dyDescent="0.25">
      <c r="A9" s="45" t="s">
        <v>14</v>
      </c>
      <c r="B9" s="29" t="s">
        <v>15</v>
      </c>
      <c r="C9" s="30" t="s">
        <v>16</v>
      </c>
      <c r="D9" s="21">
        <v>18534000</v>
      </c>
      <c r="E9" s="22">
        <v>12000000</v>
      </c>
      <c r="F9" s="23">
        <v>37</v>
      </c>
      <c r="G9" s="24">
        <v>13.4</v>
      </c>
      <c r="H9" s="24">
        <v>43</v>
      </c>
      <c r="I9" s="25">
        <f t="shared" si="0"/>
        <v>93.4</v>
      </c>
      <c r="J9" s="26">
        <v>2</v>
      </c>
      <c r="K9" s="27">
        <v>0.7</v>
      </c>
      <c r="L9" s="28">
        <v>8400000</v>
      </c>
    </row>
    <row r="10" spans="1:25" ht="15.75" x14ac:dyDescent="0.25">
      <c r="A10" s="45" t="s">
        <v>5</v>
      </c>
      <c r="B10" s="29" t="s">
        <v>6</v>
      </c>
      <c r="C10" s="30" t="s">
        <v>7</v>
      </c>
      <c r="D10" s="21">
        <v>12120000</v>
      </c>
      <c r="E10" s="22">
        <v>6920000</v>
      </c>
      <c r="F10" s="23">
        <v>37.4</v>
      </c>
      <c r="G10" s="24">
        <v>13.8</v>
      </c>
      <c r="H10" s="24">
        <v>41.6</v>
      </c>
      <c r="I10" s="25">
        <f t="shared" si="0"/>
        <v>92.800000000000011</v>
      </c>
      <c r="J10" s="26">
        <v>2</v>
      </c>
      <c r="K10" s="27">
        <v>0.7</v>
      </c>
      <c r="L10" s="28">
        <v>4840000</v>
      </c>
    </row>
    <row r="11" spans="1:25" ht="30" x14ac:dyDescent="0.25">
      <c r="A11" s="45" t="s">
        <v>11</v>
      </c>
      <c r="B11" s="29" t="s">
        <v>12</v>
      </c>
      <c r="C11" s="30" t="s">
        <v>13</v>
      </c>
      <c r="D11" s="21">
        <v>11504500</v>
      </c>
      <c r="E11" s="22">
        <v>7503500</v>
      </c>
      <c r="F11" s="23">
        <v>36.6</v>
      </c>
      <c r="G11" s="24">
        <v>13.2</v>
      </c>
      <c r="H11" s="24">
        <v>42.2</v>
      </c>
      <c r="I11" s="25">
        <f t="shared" si="0"/>
        <v>92</v>
      </c>
      <c r="J11" s="26">
        <v>2</v>
      </c>
      <c r="K11" s="27">
        <v>0.7</v>
      </c>
      <c r="L11" s="28">
        <v>5250000</v>
      </c>
    </row>
    <row r="12" spans="1:25" ht="30" x14ac:dyDescent="0.25">
      <c r="A12" s="45" t="s">
        <v>8</v>
      </c>
      <c r="B12" s="29" t="s">
        <v>9</v>
      </c>
      <c r="C12" s="30" t="s">
        <v>10</v>
      </c>
      <c r="D12" s="21">
        <v>9650000</v>
      </c>
      <c r="E12" s="22">
        <v>4500000</v>
      </c>
      <c r="F12" s="23">
        <v>36.25</v>
      </c>
      <c r="G12" s="24">
        <v>12</v>
      </c>
      <c r="H12" s="24">
        <v>38.25</v>
      </c>
      <c r="I12" s="25">
        <f t="shared" si="0"/>
        <v>86.5</v>
      </c>
      <c r="J12" s="26">
        <v>3</v>
      </c>
      <c r="K12" s="27">
        <v>0.65</v>
      </c>
      <c r="L12" s="28">
        <v>2930000</v>
      </c>
    </row>
    <row r="13" spans="1:25" x14ac:dyDescent="0.25">
      <c r="A13" s="1"/>
      <c r="B13" s="2"/>
      <c r="C13" s="3"/>
      <c r="D13" s="94">
        <f t="shared" ref="D13:E13" si="1">SUM(D7:D12)</f>
        <v>94854500</v>
      </c>
      <c r="E13" s="95">
        <f t="shared" si="1"/>
        <v>48473500</v>
      </c>
      <c r="L13" s="66"/>
    </row>
    <row r="14" spans="1:25" ht="17.25" x14ac:dyDescent="0.3">
      <c r="A14" s="1"/>
      <c r="B14" s="2"/>
      <c r="C14" s="3"/>
      <c r="D14" s="14"/>
      <c r="E14" s="15"/>
      <c r="G14" s="51"/>
      <c r="H14" s="57"/>
      <c r="I14" s="59"/>
      <c r="J14" s="57"/>
      <c r="K14" s="61"/>
      <c r="L14" s="63"/>
      <c r="M14" s="52"/>
      <c r="N14" s="18"/>
    </row>
    <row r="15" spans="1:25" ht="17.25" x14ac:dyDescent="0.3">
      <c r="A15" s="1"/>
      <c r="B15" s="2"/>
      <c r="C15" s="3"/>
      <c r="D15" s="14"/>
      <c r="E15" s="15"/>
      <c r="F15" s="18"/>
      <c r="G15" s="53"/>
      <c r="H15" s="58"/>
      <c r="I15" s="60"/>
      <c r="J15" s="58"/>
      <c r="K15" s="62"/>
      <c r="L15" s="64"/>
      <c r="M15" s="62"/>
      <c r="N15" s="18"/>
    </row>
    <row r="16" spans="1:25" x14ac:dyDescent="0.25">
      <c r="G16" s="55"/>
      <c r="H16" s="50"/>
      <c r="I16" s="50"/>
      <c r="J16" s="50"/>
      <c r="K16" s="56"/>
      <c r="L16" s="63"/>
      <c r="M16" s="56"/>
      <c r="N16" s="18"/>
    </row>
    <row r="17" spans="1:14" ht="15.75" x14ac:dyDescent="0.25">
      <c r="A17" s="16" t="s">
        <v>115</v>
      </c>
      <c r="K17" s="65"/>
      <c r="L17" s="67"/>
      <c r="N17" s="54"/>
    </row>
    <row r="18" spans="1:14" ht="15.75" x14ac:dyDescent="0.25">
      <c r="A18" s="46" t="s">
        <v>23</v>
      </c>
      <c r="B18" s="29" t="s">
        <v>24</v>
      </c>
      <c r="C18" s="47" t="s">
        <v>25</v>
      </c>
      <c r="D18" s="21">
        <v>67159677</v>
      </c>
      <c r="E18" s="22">
        <v>25000000</v>
      </c>
      <c r="F18" s="24">
        <v>35.81818181818182</v>
      </c>
      <c r="G18" s="24">
        <v>13</v>
      </c>
      <c r="H18" s="24">
        <v>42.272727272727273</v>
      </c>
      <c r="I18" s="25">
        <f t="shared" ref="I18:I27" si="2">F18+G18+H18</f>
        <v>91.090909090909093</v>
      </c>
      <c r="J18" s="26">
        <v>1</v>
      </c>
      <c r="K18" s="27">
        <v>0.8</v>
      </c>
      <c r="L18" s="28">
        <v>20000000</v>
      </c>
    </row>
    <row r="19" spans="1:14" ht="41.25" customHeight="1" x14ac:dyDescent="0.25">
      <c r="A19" s="46" t="s">
        <v>43</v>
      </c>
      <c r="B19" s="29" t="s">
        <v>44</v>
      </c>
      <c r="C19" s="47" t="s">
        <v>45</v>
      </c>
      <c r="D19" s="21">
        <v>113985000</v>
      </c>
      <c r="E19" s="22">
        <v>35000000</v>
      </c>
      <c r="F19" s="24">
        <v>33.909090909090907</v>
      </c>
      <c r="G19" s="24">
        <v>13.636363636363637</v>
      </c>
      <c r="H19" s="24">
        <v>42</v>
      </c>
      <c r="I19" s="25">
        <f t="shared" si="2"/>
        <v>89.545454545454547</v>
      </c>
      <c r="J19" s="26">
        <v>1</v>
      </c>
      <c r="K19" s="27">
        <v>0.8</v>
      </c>
      <c r="L19" s="28">
        <v>28000000</v>
      </c>
      <c r="M19" s="120" t="s">
        <v>122</v>
      </c>
    </row>
    <row r="20" spans="1:14" ht="30" x14ac:dyDescent="0.25">
      <c r="A20" s="46" t="s">
        <v>26</v>
      </c>
      <c r="B20" s="29" t="s">
        <v>27</v>
      </c>
      <c r="C20" s="47" t="s">
        <v>28</v>
      </c>
      <c r="D20" s="21">
        <v>12665690</v>
      </c>
      <c r="E20" s="22">
        <v>3001900</v>
      </c>
      <c r="F20" s="24">
        <v>36.636363636363633</v>
      </c>
      <c r="G20" s="24">
        <v>12.727272727272727</v>
      </c>
      <c r="H20" s="24">
        <v>37.81818181818182</v>
      </c>
      <c r="I20" s="25">
        <f t="shared" si="2"/>
        <v>87.181818181818187</v>
      </c>
      <c r="J20" s="26">
        <v>1</v>
      </c>
      <c r="K20" s="27">
        <v>0.8</v>
      </c>
      <c r="L20" s="28">
        <v>2400000</v>
      </c>
    </row>
    <row r="21" spans="1:14" ht="30" x14ac:dyDescent="0.25">
      <c r="A21" s="46" t="s">
        <v>40</v>
      </c>
      <c r="B21" s="29" t="s">
        <v>41</v>
      </c>
      <c r="C21" s="47" t="s">
        <v>42</v>
      </c>
      <c r="D21" s="21">
        <v>10910000</v>
      </c>
      <c r="E21" s="22">
        <v>4090000</v>
      </c>
      <c r="F21" s="24">
        <v>34.636363636363633</v>
      </c>
      <c r="G21" s="24">
        <v>13.090909090909092</v>
      </c>
      <c r="H21" s="24">
        <v>39.272727272727273</v>
      </c>
      <c r="I21" s="25">
        <f t="shared" si="2"/>
        <v>87</v>
      </c>
      <c r="J21" s="26">
        <v>1</v>
      </c>
      <c r="K21" s="27">
        <v>0.8</v>
      </c>
      <c r="L21" s="28">
        <v>3270000</v>
      </c>
    </row>
    <row r="22" spans="1:14" ht="30" x14ac:dyDescent="0.25">
      <c r="A22" s="46" t="s">
        <v>49</v>
      </c>
      <c r="B22" s="29" t="s">
        <v>50</v>
      </c>
      <c r="C22" s="47" t="s">
        <v>51</v>
      </c>
      <c r="D22" s="21">
        <v>76281000</v>
      </c>
      <c r="E22" s="22">
        <v>28000000</v>
      </c>
      <c r="F22" s="24">
        <v>32</v>
      </c>
      <c r="G22" s="24">
        <v>12.7</v>
      </c>
      <c r="H22" s="24">
        <v>40.799999999999997</v>
      </c>
      <c r="I22" s="25">
        <f t="shared" si="2"/>
        <v>85.5</v>
      </c>
      <c r="J22" s="26">
        <v>2</v>
      </c>
      <c r="K22" s="27">
        <v>0.7</v>
      </c>
      <c r="L22" s="28">
        <v>19600000</v>
      </c>
    </row>
    <row r="23" spans="1:14" ht="30" x14ac:dyDescent="0.25">
      <c r="A23" s="46" t="s">
        <v>46</v>
      </c>
      <c r="B23" s="29" t="s">
        <v>47</v>
      </c>
      <c r="C23" s="47" t="s">
        <v>48</v>
      </c>
      <c r="D23" s="21">
        <v>17736000</v>
      </c>
      <c r="E23" s="22">
        <v>7000000</v>
      </c>
      <c r="F23" s="24">
        <v>33.636363636363633</v>
      </c>
      <c r="G23" s="24">
        <v>12.727272727272727</v>
      </c>
      <c r="H23" s="24">
        <v>38.727272727272727</v>
      </c>
      <c r="I23" s="25">
        <f t="shared" si="2"/>
        <v>85.090909090909093</v>
      </c>
      <c r="J23" s="26">
        <v>2</v>
      </c>
      <c r="K23" s="27">
        <v>0.7</v>
      </c>
      <c r="L23" s="28">
        <v>4900000</v>
      </c>
    </row>
    <row r="24" spans="1:14" ht="30" x14ac:dyDescent="0.25">
      <c r="A24" s="46" t="s">
        <v>32</v>
      </c>
      <c r="B24" s="29" t="s">
        <v>33</v>
      </c>
      <c r="C24" s="47" t="s">
        <v>34</v>
      </c>
      <c r="D24" s="21">
        <v>18812000</v>
      </c>
      <c r="E24" s="22">
        <v>6000000</v>
      </c>
      <c r="F24" s="24">
        <v>31.454545454545453</v>
      </c>
      <c r="G24" s="24">
        <v>11.909090909090908</v>
      </c>
      <c r="H24" s="24">
        <v>36.545454545454547</v>
      </c>
      <c r="I24" s="25">
        <f t="shared" si="2"/>
        <v>79.909090909090907</v>
      </c>
      <c r="J24" s="26">
        <v>3</v>
      </c>
      <c r="K24" s="27">
        <v>0.6</v>
      </c>
      <c r="L24" s="28">
        <v>3600000</v>
      </c>
    </row>
    <row r="25" spans="1:14" ht="15.75" x14ac:dyDescent="0.25">
      <c r="A25" s="46" t="s">
        <v>35</v>
      </c>
      <c r="B25" s="29" t="s">
        <v>36</v>
      </c>
      <c r="C25" s="47" t="s">
        <v>37</v>
      </c>
      <c r="D25" s="21">
        <v>10427000</v>
      </c>
      <c r="E25" s="22">
        <v>2700000</v>
      </c>
      <c r="F25" s="24">
        <v>32.18181818181818</v>
      </c>
      <c r="G25" s="24">
        <v>10.909090909090908</v>
      </c>
      <c r="H25" s="24">
        <v>35.545454545454547</v>
      </c>
      <c r="I25" s="25">
        <f t="shared" si="2"/>
        <v>78.636363636363626</v>
      </c>
      <c r="J25" s="26">
        <v>3</v>
      </c>
      <c r="K25" s="27">
        <v>0.6</v>
      </c>
      <c r="L25" s="28">
        <v>1620000</v>
      </c>
    </row>
    <row r="26" spans="1:14" ht="30" x14ac:dyDescent="0.25">
      <c r="A26" s="46" t="s">
        <v>29</v>
      </c>
      <c r="B26" s="29" t="s">
        <v>30</v>
      </c>
      <c r="C26" s="47" t="s">
        <v>31</v>
      </c>
      <c r="D26" s="21">
        <v>42120000</v>
      </c>
      <c r="E26" s="22">
        <v>12830000</v>
      </c>
      <c r="F26" s="24">
        <v>31</v>
      </c>
      <c r="G26" s="70">
        <v>11.727272727272727</v>
      </c>
      <c r="H26" s="24">
        <v>35.636363636363633</v>
      </c>
      <c r="I26" s="25">
        <f t="shared" si="2"/>
        <v>78.36363636363636</v>
      </c>
      <c r="J26" s="26">
        <v>3</v>
      </c>
      <c r="K26" s="27">
        <v>0.6</v>
      </c>
      <c r="L26" s="28">
        <v>7700000</v>
      </c>
    </row>
    <row r="27" spans="1:14" ht="15.75" x14ac:dyDescent="0.25">
      <c r="A27" s="46" t="s">
        <v>38</v>
      </c>
      <c r="B27" s="29" t="s">
        <v>39</v>
      </c>
      <c r="C27" s="47" t="s">
        <v>121</v>
      </c>
      <c r="D27" s="21">
        <v>12024000</v>
      </c>
      <c r="E27" s="22">
        <v>4710000</v>
      </c>
      <c r="F27" s="24">
        <v>31.636363636363637</v>
      </c>
      <c r="G27" s="70">
        <v>11.181818181818182</v>
      </c>
      <c r="H27" s="24">
        <v>34.454545454545453</v>
      </c>
      <c r="I27" s="25">
        <f t="shared" si="2"/>
        <v>77.27272727272728</v>
      </c>
      <c r="J27" s="26">
        <v>3</v>
      </c>
      <c r="K27" s="27">
        <v>0.6</v>
      </c>
      <c r="L27" s="28">
        <v>2830000</v>
      </c>
    </row>
    <row r="28" spans="1:14" x14ac:dyDescent="0.25">
      <c r="A28" s="18"/>
      <c r="B28" s="18"/>
      <c r="C28" s="18"/>
      <c r="D28" s="85">
        <f t="shared" ref="D28:E28" si="3">SUM(D18:D27)</f>
        <v>382120367</v>
      </c>
      <c r="E28" s="48">
        <f t="shared" si="3"/>
        <v>128331900</v>
      </c>
      <c r="F28" s="18"/>
      <c r="G28" s="18"/>
      <c r="H28" s="18"/>
      <c r="I28" s="97"/>
      <c r="J28" s="18"/>
      <c r="K28" s="68"/>
      <c r="L28" s="19"/>
    </row>
    <row r="29" spans="1:14" x14ac:dyDescent="0.25">
      <c r="I29" s="98"/>
      <c r="K29" s="69"/>
      <c r="L29" s="63"/>
    </row>
    <row r="30" spans="1:14" x14ac:dyDescent="0.25">
      <c r="I30" s="92"/>
      <c r="K30" s="69"/>
      <c r="L30" s="19"/>
    </row>
    <row r="31" spans="1:14" ht="15.75" x14ac:dyDescent="0.25">
      <c r="A31" s="16" t="s">
        <v>114</v>
      </c>
      <c r="K31" s="68"/>
      <c r="L31" s="71"/>
      <c r="M31" s="62"/>
    </row>
    <row r="32" spans="1:14" ht="45" x14ac:dyDescent="0.25">
      <c r="A32" s="46" t="s">
        <v>64</v>
      </c>
      <c r="B32" s="29" t="s">
        <v>65</v>
      </c>
      <c r="C32" s="47" t="s">
        <v>66</v>
      </c>
      <c r="D32" s="31">
        <v>6201120</v>
      </c>
      <c r="E32" s="22">
        <v>2989320</v>
      </c>
      <c r="F32" s="32">
        <v>36</v>
      </c>
      <c r="G32" s="33">
        <v>13.2</v>
      </c>
      <c r="H32" s="24">
        <v>41.4</v>
      </c>
      <c r="I32" s="25">
        <f t="shared" ref="I32:I39" si="4">F32+G32+H32</f>
        <v>90.6</v>
      </c>
      <c r="J32" s="26">
        <v>1</v>
      </c>
      <c r="K32" s="27">
        <v>0.8</v>
      </c>
      <c r="L32" s="28">
        <v>2390000</v>
      </c>
    </row>
    <row r="33" spans="1:12" ht="30" x14ac:dyDescent="0.25">
      <c r="A33" s="46" t="s">
        <v>52</v>
      </c>
      <c r="B33" s="29" t="s">
        <v>53</v>
      </c>
      <c r="C33" s="47" t="s">
        <v>54</v>
      </c>
      <c r="D33" s="31">
        <v>3628270</v>
      </c>
      <c r="E33" s="22">
        <v>1437270</v>
      </c>
      <c r="F33" s="32">
        <v>36.200000000000003</v>
      </c>
      <c r="G33" s="33">
        <v>12.4</v>
      </c>
      <c r="H33" s="24">
        <v>41</v>
      </c>
      <c r="I33" s="25">
        <f t="shared" si="4"/>
        <v>89.6</v>
      </c>
      <c r="J33" s="26">
        <v>1</v>
      </c>
      <c r="K33" s="27">
        <v>0.8</v>
      </c>
      <c r="L33" s="28">
        <v>1150000</v>
      </c>
    </row>
    <row r="34" spans="1:12" ht="30" x14ac:dyDescent="0.25">
      <c r="A34" s="46" t="s">
        <v>58</v>
      </c>
      <c r="B34" s="29" t="s">
        <v>59</v>
      </c>
      <c r="C34" s="47" t="s">
        <v>60</v>
      </c>
      <c r="D34" s="31">
        <v>5238600</v>
      </c>
      <c r="E34" s="22">
        <v>1228600</v>
      </c>
      <c r="F34" s="32">
        <v>34.4</v>
      </c>
      <c r="G34" s="33">
        <v>12.4</v>
      </c>
      <c r="H34" s="24">
        <v>39.6</v>
      </c>
      <c r="I34" s="25">
        <f t="shared" si="4"/>
        <v>86.4</v>
      </c>
      <c r="J34" s="26">
        <v>2</v>
      </c>
      <c r="K34" s="27">
        <v>0.7</v>
      </c>
      <c r="L34" s="28">
        <v>860000</v>
      </c>
    </row>
    <row r="35" spans="1:12" ht="15.75" x14ac:dyDescent="0.25">
      <c r="A35" s="46" t="s">
        <v>61</v>
      </c>
      <c r="B35" s="29" t="s">
        <v>62</v>
      </c>
      <c r="C35" s="47" t="s">
        <v>63</v>
      </c>
      <c r="D35" s="31">
        <v>8979000</v>
      </c>
      <c r="E35" s="22">
        <v>6269000</v>
      </c>
      <c r="F35" s="32">
        <v>32.6</v>
      </c>
      <c r="G35" s="33">
        <v>13.6</v>
      </c>
      <c r="H35" s="24">
        <v>40</v>
      </c>
      <c r="I35" s="25">
        <f t="shared" si="4"/>
        <v>86.2</v>
      </c>
      <c r="J35" s="26">
        <v>2</v>
      </c>
      <c r="K35" s="27">
        <v>0.7</v>
      </c>
      <c r="L35" s="28">
        <v>4390000</v>
      </c>
    </row>
    <row r="36" spans="1:12" ht="30" x14ac:dyDescent="0.25">
      <c r="A36" s="46" t="s">
        <v>55</v>
      </c>
      <c r="B36" s="29" t="s">
        <v>56</v>
      </c>
      <c r="C36" s="47" t="s">
        <v>57</v>
      </c>
      <c r="D36" s="31">
        <v>9049000</v>
      </c>
      <c r="E36" s="22">
        <v>5687000</v>
      </c>
      <c r="F36" s="32">
        <v>30.2</v>
      </c>
      <c r="G36" s="33">
        <v>12.8</v>
      </c>
      <c r="H36" s="24">
        <v>39.200000000000003</v>
      </c>
      <c r="I36" s="25">
        <f t="shared" si="4"/>
        <v>82.2</v>
      </c>
      <c r="J36" s="26">
        <v>3</v>
      </c>
      <c r="K36" s="27">
        <v>0.65</v>
      </c>
      <c r="L36" s="28">
        <v>3700000</v>
      </c>
    </row>
    <row r="37" spans="1:12" ht="30" x14ac:dyDescent="0.25">
      <c r="A37" s="46" t="s">
        <v>67</v>
      </c>
      <c r="B37" s="29" t="s">
        <v>68</v>
      </c>
      <c r="C37" s="47" t="s">
        <v>69</v>
      </c>
      <c r="D37" s="31">
        <v>5100000</v>
      </c>
      <c r="E37" s="22">
        <v>2600000</v>
      </c>
      <c r="F37" s="32">
        <v>31.6</v>
      </c>
      <c r="G37" s="33">
        <v>12.6</v>
      </c>
      <c r="H37" s="24">
        <v>37.799999999999997</v>
      </c>
      <c r="I37" s="25">
        <f t="shared" si="4"/>
        <v>82</v>
      </c>
      <c r="J37" s="26">
        <v>3</v>
      </c>
      <c r="K37" s="27">
        <v>0.65</v>
      </c>
      <c r="L37" s="28">
        <v>1690000</v>
      </c>
    </row>
    <row r="38" spans="1:12" ht="15.75" x14ac:dyDescent="0.25">
      <c r="A38" s="46" t="s">
        <v>73</v>
      </c>
      <c r="B38" s="29" t="s">
        <v>74</v>
      </c>
      <c r="C38" s="47" t="s">
        <v>75</v>
      </c>
      <c r="D38" s="31">
        <v>19140000</v>
      </c>
      <c r="E38" s="22">
        <v>9940000</v>
      </c>
      <c r="F38" s="107">
        <v>29.2</v>
      </c>
      <c r="G38" s="33">
        <v>12.6</v>
      </c>
      <c r="H38" s="24">
        <v>38.799999999999997</v>
      </c>
      <c r="I38" s="25">
        <f t="shared" si="4"/>
        <v>80.599999999999994</v>
      </c>
      <c r="J38" s="26">
        <v>3</v>
      </c>
      <c r="K38" s="27">
        <v>0.65</v>
      </c>
      <c r="L38" s="28">
        <v>6460000</v>
      </c>
    </row>
    <row r="39" spans="1:12" ht="30" x14ac:dyDescent="0.25">
      <c r="A39" s="46" t="s">
        <v>70</v>
      </c>
      <c r="B39" s="29" t="s">
        <v>71</v>
      </c>
      <c r="C39" s="47" t="s">
        <v>72</v>
      </c>
      <c r="D39" s="31">
        <v>38980000</v>
      </c>
      <c r="E39" s="22">
        <v>8000000</v>
      </c>
      <c r="F39" s="107">
        <v>28.4</v>
      </c>
      <c r="G39" s="33">
        <v>12.6</v>
      </c>
      <c r="H39" s="24">
        <v>36.799999999999997</v>
      </c>
      <c r="I39" s="25">
        <f t="shared" si="4"/>
        <v>77.8</v>
      </c>
      <c r="J39" s="26">
        <v>3</v>
      </c>
      <c r="K39" s="27">
        <v>0.65</v>
      </c>
      <c r="L39" s="28">
        <v>5200000</v>
      </c>
    </row>
    <row r="40" spans="1:12" x14ac:dyDescent="0.25">
      <c r="D40" s="35">
        <f>SUM(D32:D39)</f>
        <v>96315990</v>
      </c>
      <c r="E40" s="34">
        <f>SUM(E32:E39)</f>
        <v>38151190</v>
      </c>
      <c r="I40" s="86"/>
      <c r="K40" s="91"/>
      <c r="L40" s="89"/>
    </row>
    <row r="41" spans="1:12" ht="17.25" x14ac:dyDescent="0.3">
      <c r="A41" s="74"/>
      <c r="B41" s="77"/>
      <c r="D41" s="7"/>
      <c r="E41" s="8"/>
      <c r="H41" s="87"/>
      <c r="I41" s="88"/>
      <c r="K41" s="92"/>
      <c r="L41" s="90"/>
    </row>
    <row r="42" spans="1:12" ht="18.600000000000001" customHeight="1" x14ac:dyDescent="0.3">
      <c r="A42" s="111" t="s">
        <v>116</v>
      </c>
      <c r="B42" s="112"/>
      <c r="D42" s="7"/>
      <c r="E42" s="8"/>
      <c r="K42" s="93"/>
      <c r="L42" s="19"/>
    </row>
    <row r="43" spans="1:12" ht="30" x14ac:dyDescent="0.25">
      <c r="A43" s="79" t="s">
        <v>84</v>
      </c>
      <c r="B43" s="80" t="s">
        <v>85</v>
      </c>
      <c r="C43" s="47" t="s">
        <v>86</v>
      </c>
      <c r="D43" s="31">
        <v>9642000</v>
      </c>
      <c r="E43" s="22">
        <v>6549000</v>
      </c>
      <c r="F43" s="24">
        <v>34.4</v>
      </c>
      <c r="G43" s="24">
        <v>13.4</v>
      </c>
      <c r="H43" s="33">
        <v>41.8</v>
      </c>
      <c r="I43" s="25">
        <f t="shared" ref="I43:I51" si="5">F43+G43+H43</f>
        <v>89.6</v>
      </c>
      <c r="J43" s="26">
        <v>1</v>
      </c>
      <c r="K43" s="27">
        <v>0.8</v>
      </c>
      <c r="L43" s="28">
        <v>5240000</v>
      </c>
    </row>
    <row r="44" spans="1:12" ht="15.75" x14ac:dyDescent="0.25">
      <c r="A44" s="46" t="s">
        <v>99</v>
      </c>
      <c r="B44" s="29" t="s">
        <v>100</v>
      </c>
      <c r="C44" s="47" t="s">
        <v>101</v>
      </c>
      <c r="D44" s="31">
        <v>4977150</v>
      </c>
      <c r="E44" s="22">
        <v>1883000</v>
      </c>
      <c r="F44" s="24">
        <v>37.4</v>
      </c>
      <c r="G44" s="24">
        <v>12.8</v>
      </c>
      <c r="H44" s="33">
        <v>38.799999999999997</v>
      </c>
      <c r="I44" s="25">
        <f t="shared" si="5"/>
        <v>89</v>
      </c>
      <c r="J44" s="26">
        <v>1</v>
      </c>
      <c r="K44" s="27">
        <v>0.8</v>
      </c>
      <c r="L44" s="28">
        <v>1510000</v>
      </c>
    </row>
    <row r="45" spans="1:12" ht="30" x14ac:dyDescent="0.25">
      <c r="A45" s="46" t="s">
        <v>93</v>
      </c>
      <c r="B45" s="29" t="s">
        <v>94</v>
      </c>
      <c r="C45" s="47" t="s">
        <v>95</v>
      </c>
      <c r="D45" s="31">
        <v>7775000</v>
      </c>
      <c r="E45" s="22">
        <v>4590000</v>
      </c>
      <c r="F45" s="24">
        <v>32.4</v>
      </c>
      <c r="G45" s="24">
        <v>14.6</v>
      </c>
      <c r="H45" s="33">
        <v>41.2</v>
      </c>
      <c r="I45" s="25">
        <f t="shared" si="5"/>
        <v>88.2</v>
      </c>
      <c r="J45" s="26">
        <v>1</v>
      </c>
      <c r="K45" s="27">
        <v>0.8</v>
      </c>
      <c r="L45" s="28">
        <v>3670000</v>
      </c>
    </row>
    <row r="46" spans="1:12" ht="15.75" x14ac:dyDescent="0.25">
      <c r="A46" s="46" t="s">
        <v>81</v>
      </c>
      <c r="B46" s="29" t="s">
        <v>82</v>
      </c>
      <c r="C46" s="29" t="s">
        <v>83</v>
      </c>
      <c r="D46" s="31">
        <v>6277500</v>
      </c>
      <c r="E46" s="22">
        <v>2900000</v>
      </c>
      <c r="F46" s="24">
        <v>33.200000000000003</v>
      </c>
      <c r="G46" s="24">
        <v>12.8</v>
      </c>
      <c r="H46" s="33">
        <v>37.4</v>
      </c>
      <c r="I46" s="25">
        <f t="shared" si="5"/>
        <v>83.4</v>
      </c>
      <c r="J46" s="26">
        <v>2</v>
      </c>
      <c r="K46" s="27">
        <v>0.7</v>
      </c>
      <c r="L46" s="28">
        <v>2030000</v>
      </c>
    </row>
    <row r="47" spans="1:12" ht="15.75" x14ac:dyDescent="0.25">
      <c r="A47" s="46" t="s">
        <v>96</v>
      </c>
      <c r="B47" s="29" t="s">
        <v>97</v>
      </c>
      <c r="C47" s="47" t="s">
        <v>98</v>
      </c>
      <c r="D47" s="31">
        <v>5000000</v>
      </c>
      <c r="E47" s="22">
        <v>1500000</v>
      </c>
      <c r="F47" s="24">
        <v>34.25</v>
      </c>
      <c r="G47" s="24">
        <v>11.5</v>
      </c>
      <c r="H47" s="33">
        <v>35</v>
      </c>
      <c r="I47" s="25">
        <f t="shared" si="5"/>
        <v>80.75</v>
      </c>
      <c r="J47" s="26">
        <v>2</v>
      </c>
      <c r="K47" s="27">
        <v>0.7</v>
      </c>
      <c r="L47" s="28">
        <v>1050000</v>
      </c>
    </row>
    <row r="48" spans="1:12" ht="15.75" x14ac:dyDescent="0.25">
      <c r="A48" s="46" t="s">
        <v>79</v>
      </c>
      <c r="B48" s="29" t="s">
        <v>62</v>
      </c>
      <c r="C48" s="47" t="s">
        <v>80</v>
      </c>
      <c r="D48" s="31">
        <v>8863000</v>
      </c>
      <c r="E48" s="22">
        <v>6200000</v>
      </c>
      <c r="F48" s="109">
        <v>28.6</v>
      </c>
      <c r="G48" s="24">
        <v>13.6</v>
      </c>
      <c r="H48" s="33">
        <v>37.799999999999997</v>
      </c>
      <c r="I48" s="25">
        <f t="shared" si="5"/>
        <v>80</v>
      </c>
      <c r="J48" s="26">
        <v>2</v>
      </c>
      <c r="K48" s="27">
        <v>0.62</v>
      </c>
      <c r="L48" s="28">
        <v>3840000</v>
      </c>
    </row>
    <row r="49" spans="1:13" ht="15.75" x14ac:dyDescent="0.25">
      <c r="A49" s="46" t="s">
        <v>76</v>
      </c>
      <c r="B49" s="29" t="s">
        <v>77</v>
      </c>
      <c r="C49" s="47" t="s">
        <v>78</v>
      </c>
      <c r="D49" s="31">
        <v>6400000</v>
      </c>
      <c r="E49" s="22">
        <v>2600000</v>
      </c>
      <c r="F49" s="24">
        <v>31.8</v>
      </c>
      <c r="G49" s="24">
        <v>12.4</v>
      </c>
      <c r="H49" s="33">
        <v>31.4</v>
      </c>
      <c r="I49" s="25">
        <f t="shared" si="5"/>
        <v>75.599999999999994</v>
      </c>
      <c r="J49" s="26">
        <v>3</v>
      </c>
      <c r="K49" s="27">
        <v>0.65</v>
      </c>
      <c r="L49" s="28">
        <v>1690000</v>
      </c>
    </row>
    <row r="50" spans="1:13" ht="43.5" customHeight="1" x14ac:dyDescent="0.25">
      <c r="A50" s="46" t="s">
        <v>87</v>
      </c>
      <c r="B50" s="29" t="s">
        <v>88</v>
      </c>
      <c r="C50" s="47" t="s">
        <v>89</v>
      </c>
      <c r="D50" s="31">
        <v>10795990</v>
      </c>
      <c r="E50" s="22">
        <v>4510000</v>
      </c>
      <c r="F50" s="109">
        <v>28</v>
      </c>
      <c r="G50" s="24">
        <v>12</v>
      </c>
      <c r="H50" s="33">
        <v>33.200000000000003</v>
      </c>
      <c r="I50" s="25">
        <f t="shared" si="5"/>
        <v>73.2</v>
      </c>
      <c r="J50" s="26">
        <v>3</v>
      </c>
      <c r="K50" s="27">
        <v>0.6</v>
      </c>
      <c r="L50" s="28">
        <v>2700000</v>
      </c>
    </row>
    <row r="51" spans="1:13" ht="15.75" x14ac:dyDescent="0.25">
      <c r="A51" s="46" t="s">
        <v>90</v>
      </c>
      <c r="B51" s="29" t="s">
        <v>91</v>
      </c>
      <c r="C51" s="47" t="s">
        <v>92</v>
      </c>
      <c r="D51" s="31">
        <v>29690000</v>
      </c>
      <c r="E51" s="22">
        <v>9840000</v>
      </c>
      <c r="F51" s="108">
        <v>26</v>
      </c>
      <c r="G51" s="24">
        <v>10</v>
      </c>
      <c r="H51" s="33">
        <v>28.4</v>
      </c>
      <c r="I51" s="37">
        <f t="shared" si="5"/>
        <v>64.400000000000006</v>
      </c>
      <c r="J51" s="26">
        <v>0</v>
      </c>
      <c r="K51" s="27">
        <v>0</v>
      </c>
      <c r="L51" s="28">
        <v>0</v>
      </c>
    </row>
    <row r="52" spans="1:13" x14ac:dyDescent="0.25">
      <c r="A52" s="83"/>
      <c r="B52" s="82"/>
      <c r="C52" s="4"/>
      <c r="D52" s="36">
        <f t="shared" ref="D52:E52" si="6">SUM(D43:D51)</f>
        <v>89420640</v>
      </c>
      <c r="E52" s="36">
        <f t="shared" si="6"/>
        <v>40572000</v>
      </c>
      <c r="I52" s="17"/>
      <c r="L52" s="19"/>
    </row>
    <row r="53" spans="1:13" x14ac:dyDescent="0.25">
      <c r="A53" s="74"/>
      <c r="B53" s="81"/>
      <c r="C53" s="77"/>
      <c r="I53" s="96"/>
      <c r="J53" s="77"/>
      <c r="K53" s="74"/>
      <c r="L53" s="76"/>
    </row>
    <row r="54" spans="1:13" x14ac:dyDescent="0.25">
      <c r="K54" s="74"/>
      <c r="L54" s="75"/>
    </row>
    <row r="55" spans="1:13" ht="15.75" x14ac:dyDescent="0.25">
      <c r="A55" s="113" t="s">
        <v>117</v>
      </c>
      <c r="B55" s="114"/>
      <c r="L55" s="19"/>
    </row>
    <row r="56" spans="1:13" ht="15.75" x14ac:dyDescent="0.25">
      <c r="A56" s="45" t="s">
        <v>105</v>
      </c>
      <c r="B56" s="29" t="s">
        <v>106</v>
      </c>
      <c r="C56" s="30" t="s">
        <v>107</v>
      </c>
      <c r="D56" s="21">
        <v>6407000</v>
      </c>
      <c r="E56" s="44">
        <v>3500000</v>
      </c>
      <c r="F56" s="24">
        <v>35.75</v>
      </c>
      <c r="G56" s="24">
        <v>12.75</v>
      </c>
      <c r="H56" s="24">
        <v>42</v>
      </c>
      <c r="I56" s="25">
        <f>F56+G56+H56</f>
        <v>90.5</v>
      </c>
      <c r="J56" s="26">
        <v>1</v>
      </c>
      <c r="K56" s="27">
        <v>0.8</v>
      </c>
      <c r="L56" s="28">
        <v>2800000</v>
      </c>
    </row>
    <row r="57" spans="1:13" ht="45" x14ac:dyDescent="0.25">
      <c r="A57" s="45" t="s">
        <v>102</v>
      </c>
      <c r="B57" s="29" t="s">
        <v>103</v>
      </c>
      <c r="C57" s="30" t="s">
        <v>104</v>
      </c>
      <c r="D57" s="21">
        <v>12938000</v>
      </c>
      <c r="E57" s="44">
        <v>4418000</v>
      </c>
      <c r="F57" s="24">
        <v>32</v>
      </c>
      <c r="G57" s="24">
        <v>11.75</v>
      </c>
      <c r="H57" s="24">
        <v>42.25</v>
      </c>
      <c r="I57" s="25">
        <f>F57+G57+H57</f>
        <v>86</v>
      </c>
      <c r="J57" s="26">
        <v>3</v>
      </c>
      <c r="K57" s="27">
        <v>0.65</v>
      </c>
      <c r="L57" s="28">
        <v>2870000</v>
      </c>
    </row>
    <row r="58" spans="1:13" ht="22.5" customHeight="1" x14ac:dyDescent="0.25">
      <c r="A58" s="5"/>
      <c r="B58" s="5"/>
      <c r="C58" s="5"/>
      <c r="D58" s="35">
        <f t="shared" ref="D58:E58" si="7">SUM(D56:D57)</f>
        <v>19345000</v>
      </c>
      <c r="E58" s="34">
        <f t="shared" si="7"/>
        <v>7918000</v>
      </c>
      <c r="I58" s="17"/>
    </row>
    <row r="59" spans="1:13" ht="23.25" x14ac:dyDescent="0.35">
      <c r="E59" s="38">
        <f>E13+E28+E40+E52+E58</f>
        <v>263446590</v>
      </c>
      <c r="I59" s="17"/>
      <c r="L59" s="72">
        <f>SUM(L7:L57)</f>
        <v>182620000</v>
      </c>
      <c r="M59" s="121">
        <v>184620000</v>
      </c>
    </row>
    <row r="60" spans="1:13" ht="16.5" thickBot="1" x14ac:dyDescent="0.3">
      <c r="D60" s="49"/>
    </row>
    <row r="61" spans="1:13" ht="15.75" thickBot="1" x14ac:dyDescent="0.3">
      <c r="L61" s="84"/>
      <c r="M61" s="77"/>
    </row>
    <row r="62" spans="1:13" x14ac:dyDescent="0.25">
      <c r="M62" s="78"/>
    </row>
  </sheetData>
  <sortState ref="A56:L57">
    <sortCondition descending="1" ref="I56:I57"/>
  </sortState>
  <mergeCells count="5">
    <mergeCell ref="K3:L3"/>
    <mergeCell ref="A42:B42"/>
    <mergeCell ref="A55:B55"/>
    <mergeCell ref="C2:I2"/>
    <mergeCell ref="A6:B6"/>
  </mergeCells>
  <pageMargins left="0.7" right="0.7" top="0.78740157499999996" bottom="0.78740157499999996" header="0.3" footer="0.3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Souhrnná tabulka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Heroutová Zdeňka</dc:creator>
  <cp:lastModifiedBy>Zahradníčková Zuzana</cp:lastModifiedBy>
  <cp:lastPrinted>2025-01-14T10:59:40Z</cp:lastPrinted>
  <dcterms:created xsi:type="dcterms:W3CDTF">2024-11-15T14:29:42Z</dcterms:created>
  <dcterms:modified xsi:type="dcterms:W3CDTF">2025-01-23T12:27:49Z</dcterms:modified>
</cp:coreProperties>
</file>