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"/>
    </mc:Choice>
  </mc:AlternateContent>
  <xr:revisionPtr revIDLastSave="0" documentId="8_{A7690EC5-1C34-45E7-AA79-E2485F011692}" xr6:coauthVersionLast="36" xr6:coauthVersionMax="36" xr10:uidLastSave="{00000000-0000-0000-0000-000000000000}"/>
  <workbookProtection workbookAlgorithmName="SHA-512" workbookHashValue="gzUgPJtWMvYnWrXMI26+bkhE3cdO0/9YnnznzoIySYzjaLczJ3I2MpS1trh78jYssIlsOujlUa4wDvOdHpDiEA==" workbookSaltValue="z/w4JJJvidKsIkv7+TD6NA==" workbookSpinCount="100000" lockStructure="1"/>
  <bookViews>
    <workbookView xWindow="0" yWindow="0" windowWidth="28800" windowHeight="11625" xr2:uid="{00000000-000D-0000-FFFF-FFFF00000000}"/>
  </bookViews>
  <sheets>
    <sheet name="Vyúčtování jednoleté 2024" sheetId="8" r:id="rId1"/>
    <sheet name="Přehled dokladů" sheetId="10" r:id="rId2"/>
    <sheet name="Nabídka" sheetId="1" state="hidden" r:id="rId3"/>
  </sheets>
  <externalReferences>
    <externalReference r:id="rId4"/>
  </externalReferences>
  <definedNames>
    <definedName name="A">#REF!</definedName>
    <definedName name="A.">#REF!</definedName>
    <definedName name="DPH">[1]Data!$K$1:$K$3</definedName>
    <definedName name="Kategorie">'Vyúčtování jednoleté 2024'!$F$3</definedName>
    <definedName name="Kraj">[1]Data!$M$1:$M$15</definedName>
    <definedName name="Nezisk">[1]Data!$I$1:$I$10</definedName>
    <definedName name="Okres">[1]Data!$E$1:$E$102</definedName>
    <definedName name="Vydání">[1]Data!$J$1:$J$6</definedName>
    <definedName name="Zisk">[1]Data!$H$1:$H$5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8" l="1"/>
  <c r="D2" i="10" l="1"/>
  <c r="G87" i="8"/>
  <c r="H50" i="10"/>
  <c r="G50" i="10"/>
  <c r="H45" i="10"/>
  <c r="H52" i="10" s="1"/>
  <c r="G45" i="10"/>
  <c r="H40" i="10"/>
  <c r="G40" i="10"/>
  <c r="H35" i="10"/>
  <c r="G35" i="10"/>
  <c r="H30" i="10"/>
  <c r="G30" i="10"/>
  <c r="H25" i="10"/>
  <c r="G25" i="10"/>
  <c r="H20" i="10"/>
  <c r="G20" i="10"/>
  <c r="G52" i="10" s="1"/>
  <c r="H13" i="10"/>
  <c r="G13" i="10"/>
  <c r="A1" i="8" l="1"/>
  <c r="A63" i="8" l="1"/>
  <c r="D63" i="8" s="1"/>
  <c r="E63" i="8" s="1"/>
  <c r="G74" i="8" s="1"/>
  <c r="H54" i="8"/>
  <c r="G77" i="8" s="1"/>
  <c r="G48" i="8"/>
  <c r="G50" i="8" l="1"/>
  <c r="G88" i="8"/>
  <c r="I77" i="8" l="1"/>
  <c r="C58" i="8"/>
  <c r="G90" i="8"/>
  <c r="G51" i="8"/>
</calcChain>
</file>

<file path=xl/sharedStrings.xml><?xml version="1.0" encoding="utf-8"?>
<sst xmlns="http://schemas.openxmlformats.org/spreadsheetml/2006/main" count="163" uniqueCount="138">
  <si>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
Vyúčtování dotace z rozpočtu MK na rok 2024   </t>
    </r>
    <r>
      <rPr>
        <sz val="8"/>
        <color theme="1"/>
        <rFont val="Calibri"/>
        <family val="2"/>
        <charset val="238"/>
        <scheme val="minor"/>
      </rPr>
      <t>(termín využití dotace)</t>
    </r>
  </si>
  <si>
    <t xml:space="preserve">     Rozhodnutí MK č.j.:</t>
  </si>
  <si>
    <t>Kopie vyúčtování zaslána elektronicky dne :</t>
  </si>
  <si>
    <t>Autor a název knihy:</t>
  </si>
  <si>
    <t>Překlad z jazyka:</t>
  </si>
  <si>
    <t xml:space="preserve">ISBN :    </t>
  </si>
  <si>
    <t>Vydavatelské parametry</t>
  </si>
  <si>
    <t>Náklad v ks :</t>
  </si>
  <si>
    <t>Rozsah - počet tiskových stran :</t>
  </si>
  <si>
    <t>Formát v mm :</t>
  </si>
  <si>
    <t>Vazba :</t>
  </si>
  <si>
    <t>Počet ilustrací, příloh :</t>
  </si>
  <si>
    <t>Barevnost :</t>
  </si>
  <si>
    <t xml:space="preserve">(ano / ještě ne, příp. datum)     </t>
  </si>
  <si>
    <t>Přesný název příjemce dotace :</t>
  </si>
  <si>
    <t xml:space="preserve">Plátce DPH: </t>
  </si>
  <si>
    <t>ano / ne</t>
  </si>
  <si>
    <t>IČ - identifikační číslo:</t>
  </si>
  <si>
    <t xml:space="preserve">         Rodné číslo (jen FO bez IČ) :</t>
  </si>
  <si>
    <r>
      <rPr>
        <b/>
        <sz val="11"/>
        <color theme="1"/>
        <rFont val="Calibri"/>
        <family val="2"/>
        <charset val="238"/>
        <scheme val="minor"/>
      </rPr>
      <t>Adresa sídla příjemce dotace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subjektivitě :</t>
    </r>
  </si>
  <si>
    <t>Číslo účtu příjemce dotace :</t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</si>
  <si>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
(je-li odlišná od sídla žadatele):</t>
    </r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</si>
  <si>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</si>
  <si>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t>Tel:</t>
  </si>
  <si>
    <t>Mail. adresa: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</si>
  <si>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zodpovědná za vyúčtování):</t>
    </r>
  </si>
  <si>
    <t>Plátci DPH uvádějí částky bez DPH</t>
  </si>
  <si>
    <t>Celkové
náklady</t>
  </si>
  <si>
    <t>Struktura
dotace</t>
  </si>
  <si>
    <t>Autorská práva, licenční poplatky</t>
  </si>
  <si>
    <t>Honorář za překlad, ilustrace, doslov  apod.</t>
  </si>
  <si>
    <r>
      <t xml:space="preserve">Ediční příprava textů </t>
    </r>
    <r>
      <rPr>
        <sz val="8"/>
        <color theme="1"/>
        <rFont val="Calibri"/>
        <family val="2"/>
        <charset val="238"/>
        <scheme val="minor"/>
      </rPr>
      <t>(jen u antologií, almanachů, výborů, korespondence ap.)</t>
    </r>
  </si>
  <si>
    <t>Redakční zpracování</t>
  </si>
  <si>
    <t>Grafická úprava, návrh obálky</t>
  </si>
  <si>
    <t>Sazba, reprografie, předtisková příprava</t>
  </si>
  <si>
    <t>Tisk, vazba</t>
  </si>
  <si>
    <t>Celkové výrobní náklady</t>
  </si>
  <si>
    <t>xxx</t>
  </si>
  <si>
    <t xml:space="preserve">Podíl režie nakladatelství </t>
  </si>
  <si>
    <t>Celkové náklady na projekt</t>
  </si>
  <si>
    <t xml:space="preserve">50 % celkových nákladů           </t>
  </si>
  <si>
    <t xml:space="preserve">Poskytnutá dotace    </t>
  </si>
  <si>
    <t>Žadateli byla schválena mimořádná dotace ve výši do</t>
  </si>
  <si>
    <t>celkových výrobních nákladů</t>
  </si>
  <si>
    <t>Výrobní cena jedné knihy :</t>
  </si>
  <si>
    <t>Rabat v procentech</t>
  </si>
  <si>
    <t xml:space="preserve">VLASTNÍ ODHAD prodeje do 1 roku od vydání :   </t>
  </si>
  <si>
    <t>výtisků</t>
  </si>
  <si>
    <r>
      <rPr>
        <b/>
        <sz val="9"/>
        <color theme="1"/>
        <rFont val="Calibri"/>
        <family val="2"/>
        <charset val="238"/>
        <scheme val="minor"/>
      </rPr>
      <t>U překladů</t>
    </r>
    <r>
      <rPr>
        <sz val="9"/>
        <color theme="1"/>
        <rFont val="Calibri"/>
        <family val="2"/>
        <charset val="238"/>
        <scheme val="minor"/>
      </rPr>
      <t xml:space="preserve"> uveďte podíl zahraničních zdrojů na financování projektů, přislíbených či požadovaných</t>
    </r>
  </si>
  <si>
    <t xml:space="preserve">   Název instituce</t>
  </si>
  <si>
    <t>Částka</t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</si>
  <si>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(prodejní cena minus rabat násobeno prodejem) v Kč </t>
    </r>
  </si>
  <si>
    <t>(odhad)</t>
  </si>
  <si>
    <t>Označte křížkem x</t>
  </si>
  <si>
    <t>1. dot. řízení</t>
  </si>
  <si>
    <t>2. dot. řízení</t>
  </si>
  <si>
    <t>Dotace v %</t>
  </si>
  <si>
    <t>Poskytnutá dotace</t>
  </si>
  <si>
    <t>Další zdroje krytí :</t>
  </si>
  <si>
    <t>Státní fond kultury</t>
  </si>
  <si>
    <t>Jiné odbory Ministerstva kultury</t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</si>
  <si>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</si>
  <si>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r>
      <t xml:space="preserve">Zahraniční finanční zdroje </t>
    </r>
    <r>
      <rPr>
        <i/>
        <sz val="10"/>
        <color theme="1"/>
        <rFont val="Calibri"/>
        <family val="2"/>
        <charset val="238"/>
        <scheme val="minor"/>
      </rPr>
      <t>(např. u překladů)</t>
    </r>
  </si>
  <si>
    <t>Finanční dary vázané na realizaci projektu</t>
  </si>
  <si>
    <t>Ostatní zdroje krytí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</si>
  <si>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</si>
  <si>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t>Celková bilance (ztráta - / zisk + )</t>
  </si>
  <si>
    <t>Vlastní finanční vklad žadatele // Předpokládá se dokrytí nákladů na projekt z vlastních zdrojů žadatele nad rámec tržeb 
a případných poskytnutých dotací či jiných zdrojů krytí.</t>
  </si>
  <si>
    <t>Vrácené finanční prostředky:</t>
  </si>
  <si>
    <t xml:space="preserve">         (datum převodu; doložte fotokopií avíza)</t>
  </si>
  <si>
    <r>
      <rPr>
        <b/>
        <sz val="9"/>
        <color theme="1"/>
        <rFont val="Calibri"/>
        <family val="2"/>
        <charset val="238"/>
        <scheme val="minor"/>
      </rPr>
      <t>Čestné prohlášení k vyúčtování dotace</t>
    </r>
    <r>
      <rPr>
        <sz val="8"/>
        <color theme="1"/>
        <rFont val="Calibri"/>
        <family val="2"/>
        <charset val="238"/>
        <scheme val="minor"/>
      </rPr>
      <t xml:space="preserve">
Příjemce dotace čestně prohlašuje, že údaje, které uvedl ve formuláři vyúčtování, jsou úplné, správné a odpovídají skutečnosti a účetnictví příjemce 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  </r>
  </si>
  <si>
    <t xml:space="preserve">    V … ……..........………….............                                      dne ………….....................………</t>
  </si>
  <si>
    <t xml:space="preserve"> (jméno, příjmení, podpis, razítko příjemce dotace, resp. osoby oprávněné 
 jednat jménem příjemce dotace, je-li jím právnická osoba)</t>
  </si>
  <si>
    <t>Vyberte zařazení publikace</t>
  </si>
  <si>
    <t>Rozevírací program 2</t>
  </si>
  <si>
    <t>Rozevírací program 1</t>
  </si>
  <si>
    <t>Rozevírací program 3</t>
  </si>
  <si>
    <t>Doporučená prodejní cena včetně DPH:</t>
  </si>
  <si>
    <t>Vyberte sazbu DPH</t>
  </si>
  <si>
    <t>Česká literatura (CL)</t>
  </si>
  <si>
    <t>Překladová literatura (PL)</t>
  </si>
  <si>
    <t>Ilustrovaná tvorba (IL)</t>
  </si>
  <si>
    <t>Poezie, debuty, dramata</t>
  </si>
  <si>
    <t>Uměl. próza, literatura faktu</t>
  </si>
  <si>
    <t>Odborná lit., spisy, esej, komiks</t>
  </si>
  <si>
    <t>Literatura pro děti a mládež</t>
  </si>
  <si>
    <t>Rozdíl mezi skutečným prodejem a vypočítaným odhadem (pokud skutečný prodej převyšuje odhad)</t>
  </si>
  <si>
    <r>
      <t xml:space="preserve">  Smluvní výtisk zaslán Ministerstvu kultury     </t>
    </r>
    <r>
      <rPr>
        <sz val="10"/>
        <color theme="1"/>
        <rFont val="Calibri"/>
        <family val="2"/>
        <charset val="238"/>
        <scheme val="minor"/>
      </rPr>
      <t xml:space="preserve">   </t>
    </r>
  </si>
  <si>
    <t>Údaje o příjemci dotace</t>
  </si>
  <si>
    <t>Doklady k projektu</t>
  </si>
  <si>
    <t>Název projektu :</t>
  </si>
  <si>
    <t>ad 1/  (faktura, smlouva, dohoda o provedení práce - DPP, pokladní doklad apod.)</t>
  </si>
  <si>
    <t>ad 2/  (autorský honorář, honorář za překlad, ilustraci, licence, redakční zpracování, práce editora, obálka, tisk a výroba apod.)
Uvedení neúplných údajů uvedených v seznamu dokladů, které musí obsahovat náležitosti stanovené zákonem č. 563/1991 Sb. o účetnictví, v platném znění, 
je důvodem k přepracování vyúčtování (např. číslo dokladu dle účetní evidence, datum úhrady dle výpisu bank. spojení apod.)</t>
  </si>
  <si>
    <t>Přebývající volné řádky můžete v tabulce po označení kliknutím podle potřeby odebrat či další vložit.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</si>
  <si>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</si>
  <si>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</si>
  <si>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</si>
  <si>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Datum úhrady,
zaúčtování
(den, měs., rok)</t>
  </si>
  <si>
    <t>Uvést KONKRÉTNĚ předmět platby  ad 2/</t>
  </si>
  <si>
    <t>Dodavatel, příjemce</t>
  </si>
  <si>
    <t>Skutečnost
celkem v Kč</t>
  </si>
  <si>
    <t>Hrazeno 
z dotace</t>
  </si>
  <si>
    <t>pokl/13116</t>
  </si>
  <si>
    <t>dohoda - DPP</t>
  </si>
  <si>
    <r>
      <t>30.7</t>
    </r>
    <r>
      <rPr>
        <b/>
        <i/>
        <sz val="10"/>
        <color rgb="FF0000FF"/>
        <rFont val="Times New Roman"/>
        <family val="1"/>
        <charset val="238"/>
      </rPr>
      <t>.2016</t>
    </r>
  </si>
  <si>
    <t>Honorář autora</t>
  </si>
  <si>
    <t>Václav Novák</t>
  </si>
  <si>
    <t>BV 13/2016</t>
  </si>
  <si>
    <t>smlouva/ b.výpis</t>
  </si>
  <si>
    <t>Petr Dvořák</t>
  </si>
  <si>
    <t>FA 192016</t>
  </si>
  <si>
    <t>faktura</t>
  </si>
  <si>
    <t>Tisk a vazba</t>
  </si>
  <si>
    <t>Tiskárna Beroun, a.s.</t>
  </si>
  <si>
    <t>při větším množství dokladů stejného druhu můžete předložit soupis dokladů např.:</t>
  </si>
  <si>
    <t>soupis 1</t>
  </si>
  <si>
    <t>dohody - DPP</t>
  </si>
  <si>
    <t>soupis dohod s autory antologie v příloze</t>
  </si>
  <si>
    <t>viz příloha</t>
  </si>
  <si>
    <t>MEZISOUČET</t>
  </si>
  <si>
    <r>
      <t xml:space="preserve">Č. dokl. 
</t>
    </r>
    <r>
      <rPr>
        <b/>
        <sz val="8"/>
        <rFont val="Times New Roman"/>
        <family val="1"/>
        <charset val="238"/>
      </rPr>
      <t>(dle  úč.
evidence)</t>
    </r>
  </si>
  <si>
    <r>
      <t xml:space="preserve">Uvést slovy 
druh dokladu 
ad </t>
    </r>
    <r>
      <rPr>
        <b/>
        <vertAlign val="superscript"/>
        <sz val="9"/>
        <rFont val="Times New Roman"/>
        <family val="1"/>
        <charset val="238"/>
      </rPr>
      <t>1/</t>
    </r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</si>
  <si>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</si>
  <si>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Ediční příprava textů (jen u antologií, almanachů, výborů, korespondence ap.)</t>
  </si>
  <si>
    <r>
      <rPr>
        <b/>
        <u/>
        <sz val="10"/>
        <rFont val="Times New Roman"/>
        <family val="1"/>
        <charset val="238"/>
      </rPr>
      <t>VÝROBNÍ NÁKLADY</t>
    </r>
    <r>
      <rPr>
        <b/>
        <sz val="10"/>
        <rFont val="Times New Roman"/>
        <family val="1"/>
        <charset val="238"/>
      </rPr>
      <t xml:space="preserve"> - SOUČET    </t>
    </r>
  </si>
  <si>
    <t xml:space="preserve">                 (jméno, příjmení, podpis, razítko příjemce dotace, resp. osoby oprávněné</t>
  </si>
  <si>
    <t xml:space="preserve">                     jednat jménem příjemce dotace, je-li jím právnická osoba)</t>
  </si>
  <si>
    <t>Tematický okruh publikace</t>
  </si>
  <si>
    <t>Vyberte tematický okruh</t>
  </si>
  <si>
    <t>Zařazení publikace pro potřeby výpočtu předpokladaného prodeje</t>
  </si>
  <si>
    <r>
      <t xml:space="preserve">  </t>
    </r>
    <r>
      <rPr>
        <b/>
        <sz val="11"/>
        <color theme="1"/>
        <rFont val="Calibri"/>
        <family val="2"/>
        <charset val="238"/>
        <scheme val="minor"/>
      </rPr>
      <t>Údaje o projektu</t>
    </r>
  </si>
  <si>
    <r>
      <rPr>
        <sz val="9"/>
        <color theme="1"/>
        <rFont val="Calibri"/>
        <family val="2"/>
        <charset val="238"/>
        <scheme val="minor"/>
      </rPr>
      <t xml:space="preserve">Ilustrátor/ ilustrátorka: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</t>
    </r>
  </si>
  <si>
    <t>Překladatel /překladatelka:</t>
  </si>
  <si>
    <r>
      <rPr>
        <sz val="9"/>
        <color theme="1"/>
        <rFont val="Calibri"/>
        <family val="2"/>
        <charset val="238"/>
        <scheme val="minor"/>
      </rPr>
      <t>Editor/ editorka</t>
    </r>
    <r>
      <rPr>
        <sz val="8"/>
        <color theme="1"/>
        <rFont val="Calibri"/>
        <family val="2"/>
        <charset val="238"/>
        <scheme val="minor"/>
      </rPr>
      <t xml:space="preserve">:                                                                                                                                                                         </t>
    </r>
  </si>
  <si>
    <t xml:space="preserve">  NÁKLADY NA PROJEKT / ČERPÁNÍ DOTACE        </t>
  </si>
  <si>
    <r>
      <rPr>
        <b/>
        <sz val="11"/>
        <color theme="1"/>
        <rFont val="Calibri"/>
        <family val="2"/>
        <charset val="238"/>
        <scheme val="minor"/>
      </rPr>
      <t xml:space="preserve"> ODHAD PRODEJE - předpokládaný prodej v 1. roce od vydání publikace</t>
    </r>
    <r>
      <rPr>
        <sz val="11"/>
        <color theme="1"/>
        <rFont val="Calibri"/>
        <family val="2"/>
        <scheme val="minor"/>
      </rPr>
      <t xml:space="preserve"> v počtu kusů      </t>
    </r>
  </si>
  <si>
    <t>CELKEM další zdroje krytí</t>
  </si>
  <si>
    <t xml:space="preserve"> POKRYTÍ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</si>
</sst>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&quot;Kč&quot;"/>
    <numFmt numFmtId="165" formatCode="#,##0.00\ &quot;Kč&quot;"/>
    <numFmt numFmtId="166" formatCode="#,##0\ &quot;Kč&quot;"/>
    <numFmt numFmtId="167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name val="Arial CE"/>
      <charset val="238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sz val="10"/>
      <color rgb="FFEFF2DE"/>
      <name val="Times New Roman"/>
      <family val="1"/>
      <charset val="238"/>
    </font>
    <font>
      <b/>
      <sz val="10"/>
      <color rgb="FFEFF2DE"/>
      <name val="Times New Roman"/>
      <family val="1"/>
      <charset val="238"/>
    </font>
    <font>
      <b/>
      <sz val="8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Arial CE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CFBD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13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1" fillId="0" borderId="0"/>
  </cellStyleXfs>
  <cellXfs count="494">
    <xf numFmtId="0" fontId="0" fillId="0" borderId="0" xfId="0"/>
    <xf numFmtId="0" fontId="3" fillId="0" borderId="0" xfId="1" applyProtection="1"/>
    <xf numFmtId="0" fontId="3" fillId="0" borderId="0" xfId="1" applyFont="1" applyProtection="1"/>
    <xf numFmtId="49" fontId="6" fillId="0" borderId="15" xfId="1" applyNumberFormat="1" applyFont="1" applyBorder="1" applyAlignment="1" applyProtection="1">
      <protection locked="0"/>
    </xf>
    <xf numFmtId="49" fontId="6" fillId="0" borderId="15" xfId="1" applyNumberFormat="1" applyFont="1" applyBorder="1" applyAlignment="1" applyProtection="1">
      <alignment horizontal="left"/>
      <protection locked="0"/>
    </xf>
    <xf numFmtId="0" fontId="9" fillId="3" borderId="11" xfId="1" applyFont="1" applyFill="1" applyBorder="1" applyProtection="1"/>
    <xf numFmtId="0" fontId="11" fillId="3" borderId="0" xfId="1" applyFont="1" applyFill="1" applyBorder="1" applyAlignment="1" applyProtection="1"/>
    <xf numFmtId="0" fontId="3" fillId="2" borderId="11" xfId="1" applyFill="1" applyBorder="1" applyProtection="1"/>
    <xf numFmtId="0" fontId="3" fillId="2" borderId="0" xfId="1" applyFill="1" applyBorder="1" applyProtection="1"/>
    <xf numFmtId="0" fontId="8" fillId="0" borderId="0" xfId="1" applyFont="1" applyProtection="1"/>
    <xf numFmtId="0" fontId="3" fillId="4" borderId="10" xfId="1" applyFill="1" applyBorder="1" applyProtection="1"/>
    <xf numFmtId="0" fontId="3" fillId="2" borderId="10" xfId="1" applyFill="1" applyBorder="1" applyProtection="1"/>
    <xf numFmtId="9" fontId="8" fillId="0" borderId="15" xfId="1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 applyProtection="1"/>
    <xf numFmtId="0" fontId="3" fillId="3" borderId="20" xfId="1" applyFill="1" applyBorder="1" applyAlignment="1" applyProtection="1"/>
    <xf numFmtId="3" fontId="8" fillId="0" borderId="25" xfId="1" applyNumberFormat="1" applyFont="1" applyFill="1" applyBorder="1" applyProtection="1">
      <protection locked="0"/>
    </xf>
    <xf numFmtId="0" fontId="3" fillId="0" borderId="15" xfId="1" applyFill="1" applyBorder="1" applyAlignment="1" applyProtection="1">
      <alignment horizontal="center"/>
      <protection locked="0"/>
    </xf>
    <xf numFmtId="0" fontId="3" fillId="4" borderId="0" xfId="1" applyFill="1" applyBorder="1" applyAlignment="1" applyProtection="1"/>
    <xf numFmtId="0" fontId="6" fillId="4" borderId="0" xfId="1" applyFont="1" applyFill="1" applyBorder="1" applyAlignment="1" applyProtection="1"/>
    <xf numFmtId="4" fontId="15" fillId="2" borderId="0" xfId="1" applyNumberFormat="1" applyFont="1" applyFill="1" applyBorder="1" applyAlignment="1" applyProtection="1">
      <alignment horizontal="right"/>
    </xf>
    <xf numFmtId="4" fontId="3" fillId="2" borderId="0" xfId="1" applyNumberFormat="1" applyFont="1" applyFill="1" applyBorder="1" applyAlignment="1" applyProtection="1">
      <alignment horizontal="right"/>
    </xf>
    <xf numFmtId="0" fontId="19" fillId="2" borderId="0" xfId="1" applyFont="1" applyFill="1" applyBorder="1" applyAlignment="1" applyProtection="1">
      <alignment horizontal="left"/>
    </xf>
    <xf numFmtId="0" fontId="15" fillId="2" borderId="0" xfId="1" applyFont="1" applyFill="1" applyBorder="1" applyAlignment="1" applyProtection="1">
      <alignment horizontal="center"/>
    </xf>
    <xf numFmtId="0" fontId="6" fillId="6" borderId="15" xfId="1" applyFont="1" applyFill="1" applyBorder="1" applyAlignment="1" applyProtection="1"/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9" fontId="0" fillId="6" borderId="15" xfId="3" applyFont="1" applyFill="1" applyBorder="1"/>
    <xf numFmtId="0" fontId="0" fillId="6" borderId="32" xfId="0" applyFill="1" applyBorder="1" applyAlignment="1" applyProtection="1">
      <alignment horizontal="center"/>
    </xf>
    <xf numFmtId="9" fontId="0" fillId="6" borderId="33" xfId="3" applyFont="1" applyFill="1" applyBorder="1" applyAlignment="1" applyProtection="1">
      <alignment horizontal="center"/>
    </xf>
    <xf numFmtId="9" fontId="0" fillId="6" borderId="34" xfId="3" applyFont="1" applyFill="1" applyBorder="1" applyAlignment="1" applyProtection="1">
      <alignment horizontal="center"/>
    </xf>
    <xf numFmtId="9" fontId="6" fillId="0" borderId="37" xfId="1" applyNumberFormat="1" applyFont="1" applyBorder="1" applyAlignment="1" applyProtection="1">
      <protection locked="0"/>
    </xf>
    <xf numFmtId="0" fontId="19" fillId="4" borderId="39" xfId="1" applyFont="1" applyFill="1" applyBorder="1" applyAlignment="1" applyProtection="1"/>
    <xf numFmtId="0" fontId="3" fillId="4" borderId="40" xfId="1" applyFont="1" applyFill="1" applyBorder="1" applyAlignment="1" applyProtection="1"/>
    <xf numFmtId="0" fontId="3" fillId="0" borderId="37" xfId="1" applyFont="1" applyFill="1" applyBorder="1" applyAlignment="1" applyProtection="1">
      <protection locked="0"/>
    </xf>
    <xf numFmtId="4" fontId="19" fillId="4" borderId="41" xfId="1" applyNumberFormat="1" applyFont="1" applyFill="1" applyBorder="1" applyAlignment="1" applyProtection="1">
      <alignment horizontal="left"/>
    </xf>
    <xf numFmtId="4" fontId="3" fillId="4" borderId="42" xfId="1" applyNumberFormat="1" applyFont="1" applyFill="1" applyBorder="1" applyAlignment="1" applyProtection="1">
      <alignment horizontal="right"/>
    </xf>
    <xf numFmtId="0" fontId="15" fillId="4" borderId="41" xfId="1" applyFont="1" applyFill="1" applyBorder="1" applyAlignment="1" applyProtection="1"/>
    <xf numFmtId="0" fontId="15" fillId="4" borderId="42" xfId="1" applyFont="1" applyFill="1" applyBorder="1" applyAlignment="1" applyProtection="1">
      <alignment horizontal="center"/>
    </xf>
    <xf numFmtId="0" fontId="15" fillId="0" borderId="38" xfId="1" applyFont="1" applyFill="1" applyBorder="1" applyAlignment="1" applyProtection="1">
      <protection locked="0"/>
    </xf>
    <xf numFmtId="166" fontId="6" fillId="7" borderId="16" xfId="0" applyNumberFormat="1" applyFont="1" applyFill="1" applyBorder="1" applyAlignment="1" applyProtection="1">
      <alignment horizontal="right"/>
    </xf>
    <xf numFmtId="3" fontId="11" fillId="2" borderId="0" xfId="1" applyNumberFormat="1" applyFont="1" applyFill="1" applyBorder="1" applyAlignment="1" applyProtection="1"/>
    <xf numFmtId="166" fontId="6" fillId="0" borderId="8" xfId="1" applyNumberFormat="1" applyFont="1" applyBorder="1" applyAlignment="1" applyProtection="1">
      <protection locked="0"/>
    </xf>
    <xf numFmtId="166" fontId="6" fillId="0" borderId="29" xfId="1" applyNumberFormat="1" applyFont="1" applyFill="1" applyBorder="1" applyAlignment="1" applyProtection="1">
      <protection locked="0"/>
    </xf>
    <xf numFmtId="166" fontId="6" fillId="0" borderId="15" xfId="1" applyNumberFormat="1" applyFont="1" applyFill="1" applyBorder="1" applyAlignment="1" applyProtection="1">
      <protection locked="0"/>
    </xf>
    <xf numFmtId="166" fontId="15" fillId="4" borderId="31" xfId="1" applyNumberFormat="1" applyFont="1" applyFill="1" applyBorder="1" applyAlignment="1" applyProtection="1"/>
    <xf numFmtId="166" fontId="6" fillId="0" borderId="15" xfId="1" applyNumberFormat="1" applyFont="1" applyBorder="1" applyAlignment="1" applyProtection="1">
      <protection locked="0"/>
    </xf>
    <xf numFmtId="166" fontId="6" fillId="0" borderId="16" xfId="1" applyNumberFormat="1" applyFont="1" applyBorder="1" applyAlignment="1" applyProtection="1">
      <protection locked="0"/>
    </xf>
    <xf numFmtId="0" fontId="3" fillId="0" borderId="0" xfId="1" applyFill="1" applyBorder="1" applyProtection="1"/>
    <xf numFmtId="166" fontId="8" fillId="0" borderId="41" xfId="1" applyNumberFormat="1" applyFont="1" applyBorder="1" applyAlignment="1" applyProtection="1">
      <protection locked="0"/>
    </xf>
    <xf numFmtId="0" fontId="3" fillId="0" borderId="37" xfId="1" applyFill="1" applyBorder="1" applyAlignment="1" applyProtection="1">
      <alignment horizontal="center" vertical="center"/>
      <protection locked="0"/>
    </xf>
    <xf numFmtId="3" fontId="8" fillId="0" borderId="38" xfId="1" applyNumberFormat="1" applyFont="1" applyFill="1" applyBorder="1" applyProtection="1">
      <protection locked="0"/>
    </xf>
    <xf numFmtId="0" fontId="6" fillId="2" borderId="0" xfId="1" applyFont="1" applyFill="1" applyBorder="1" applyAlignment="1" applyProtection="1"/>
    <xf numFmtId="0" fontId="11" fillId="4" borderId="11" xfId="1" applyFont="1" applyFill="1" applyBorder="1" applyAlignment="1" applyProtection="1"/>
    <xf numFmtId="0" fontId="4" fillId="4" borderId="0" xfId="1" applyFont="1" applyFill="1" applyBorder="1" applyAlignment="1" applyProtection="1"/>
    <xf numFmtId="0" fontId="11" fillId="2" borderId="11" xfId="1" applyFont="1" applyFill="1" applyBorder="1" applyAlignment="1" applyProtection="1"/>
    <xf numFmtId="0" fontId="11" fillId="4" borderId="11" xfId="1" applyFont="1" applyFill="1" applyBorder="1" applyAlignment="1" applyProtection="1">
      <alignment wrapText="1"/>
    </xf>
    <xf numFmtId="0" fontId="3" fillId="2" borderId="0" xfId="1" applyFill="1" applyBorder="1" applyAlignment="1" applyProtection="1"/>
    <xf numFmtId="0" fontId="3" fillId="3" borderId="2" xfId="1" applyFill="1" applyBorder="1" applyAlignment="1" applyProtection="1"/>
    <xf numFmtId="0" fontId="6" fillId="0" borderId="15" xfId="1" applyFont="1" applyBorder="1" applyProtection="1">
      <protection locked="0"/>
    </xf>
    <xf numFmtId="0" fontId="3" fillId="4" borderId="0" xfId="1" applyFill="1" applyBorder="1" applyProtection="1"/>
    <xf numFmtId="0" fontId="9" fillId="8" borderId="11" xfId="1" applyFont="1" applyFill="1" applyBorder="1" applyAlignment="1" applyProtection="1">
      <alignment vertical="center"/>
    </xf>
    <xf numFmtId="0" fontId="9" fillId="8" borderId="0" xfId="1" applyFont="1" applyFill="1" applyBorder="1" applyAlignment="1" applyProtection="1">
      <alignment vertical="center"/>
    </xf>
    <xf numFmtId="0" fontId="8" fillId="8" borderId="0" xfId="1" applyFont="1" applyFill="1" applyBorder="1" applyAlignment="1" applyProtection="1">
      <alignment vertical="center"/>
    </xf>
    <xf numFmtId="49" fontId="18" fillId="0" borderId="0" xfId="5" applyNumberFormat="1" applyFont="1" applyProtection="1"/>
    <xf numFmtId="0" fontId="1" fillId="0" borderId="0" xfId="5" applyAlignment="1" applyProtection="1">
      <alignment vertical="center"/>
    </xf>
    <xf numFmtId="49" fontId="29" fillId="0" borderId="0" xfId="5" applyNumberFormat="1" applyFont="1" applyAlignment="1" applyProtection="1">
      <alignment vertical="center"/>
    </xf>
    <xf numFmtId="49" fontId="31" fillId="11" borderId="0" xfId="5" applyNumberFormat="1" applyFont="1" applyFill="1" applyBorder="1" applyProtection="1"/>
    <xf numFmtId="49" fontId="30" fillId="11" borderId="0" xfId="5" applyNumberFormat="1" applyFont="1" applyFill="1" applyBorder="1" applyProtection="1"/>
    <xf numFmtId="49" fontId="30" fillId="0" borderId="0" xfId="5" applyNumberFormat="1" applyFont="1" applyProtection="1"/>
    <xf numFmtId="49" fontId="32" fillId="6" borderId="15" xfId="5" applyNumberFormat="1" applyFont="1" applyFill="1" applyBorder="1" applyAlignment="1" applyProtection="1">
      <alignment wrapText="1"/>
    </xf>
    <xf numFmtId="49" fontId="34" fillId="6" borderId="15" xfId="5" applyNumberFormat="1" applyFont="1" applyFill="1" applyBorder="1" applyAlignment="1" applyProtection="1">
      <alignment wrapText="1"/>
    </xf>
    <xf numFmtId="49" fontId="34" fillId="6" borderId="16" xfId="5" applyNumberFormat="1" applyFont="1" applyFill="1" applyBorder="1" applyAlignment="1" applyProtection="1">
      <alignment wrapText="1"/>
    </xf>
    <xf numFmtId="49" fontId="34" fillId="6" borderId="15" xfId="5" applyNumberFormat="1" applyFont="1" applyFill="1" applyBorder="1" applyAlignment="1" applyProtection="1">
      <alignment vertical="center" wrapText="1"/>
    </xf>
    <xf numFmtId="49" fontId="34" fillId="6" borderId="15" xfId="5" applyNumberFormat="1" applyFont="1" applyFill="1" applyBorder="1" applyAlignment="1" applyProtection="1">
      <alignment vertical="center"/>
    </xf>
    <xf numFmtId="49" fontId="34" fillId="6" borderId="16" xfId="5" applyNumberFormat="1" applyFont="1" applyFill="1" applyBorder="1" applyAlignment="1" applyProtection="1">
      <alignment horizontal="center" vertical="center" wrapText="1"/>
    </xf>
    <xf numFmtId="49" fontId="33" fillId="6" borderId="15" xfId="5" applyNumberFormat="1" applyFont="1" applyFill="1" applyBorder="1" applyAlignment="1" applyProtection="1">
      <alignment horizontal="center" vertical="center" wrapText="1"/>
    </xf>
    <xf numFmtId="49" fontId="20" fillId="0" borderId="0" xfId="5" applyNumberFormat="1" applyFont="1" applyProtection="1"/>
    <xf numFmtId="49" fontId="36" fillId="6" borderId="16" xfId="5" applyNumberFormat="1" applyFont="1" applyFill="1" applyBorder="1" applyProtection="1"/>
    <xf numFmtId="3" fontId="36" fillId="0" borderId="28" xfId="5" applyNumberFormat="1" applyFont="1" applyFill="1" applyBorder="1" applyProtection="1"/>
    <xf numFmtId="3" fontId="36" fillId="0" borderId="17" xfId="5" applyNumberFormat="1" applyFont="1" applyFill="1" applyBorder="1" applyProtection="1"/>
    <xf numFmtId="3" fontId="36" fillId="0" borderId="27" xfId="5" applyNumberFormat="1" applyFont="1" applyFill="1" applyBorder="1" applyProtection="1"/>
    <xf numFmtId="49" fontId="36" fillId="6" borderId="15" xfId="5" applyNumberFormat="1" applyFont="1" applyFill="1" applyBorder="1" applyProtection="1"/>
    <xf numFmtId="3" fontId="36" fillId="0" borderId="16" xfId="5" applyNumberFormat="1" applyFont="1" applyFill="1" applyBorder="1" applyProtection="1"/>
    <xf numFmtId="49" fontId="37" fillId="6" borderId="12" xfId="5" applyNumberFormat="1" applyFont="1" applyFill="1" applyBorder="1" applyProtection="1"/>
    <xf numFmtId="49" fontId="38" fillId="6" borderId="0" xfId="5" applyNumberFormat="1" applyFont="1" applyFill="1" applyProtection="1"/>
    <xf numFmtId="49" fontId="36" fillId="6" borderId="12" xfId="5" applyNumberFormat="1" applyFont="1" applyFill="1" applyBorder="1" applyProtection="1"/>
    <xf numFmtId="3" fontId="36" fillId="6" borderId="12" xfId="5" applyNumberFormat="1" applyFont="1" applyFill="1" applyBorder="1" applyProtection="1"/>
    <xf numFmtId="3" fontId="36" fillId="6" borderId="9" xfId="5" applyNumberFormat="1" applyFont="1" applyFill="1" applyBorder="1" applyProtection="1"/>
    <xf numFmtId="49" fontId="38" fillId="0" borderId="0" xfId="5" applyNumberFormat="1" applyFont="1" applyProtection="1"/>
    <xf numFmtId="49" fontId="39" fillId="6" borderId="16" xfId="5" applyNumberFormat="1" applyFont="1" applyFill="1" applyBorder="1" applyProtection="1"/>
    <xf numFmtId="49" fontId="39" fillId="6" borderId="44" xfId="5" applyNumberFormat="1" applyFont="1" applyFill="1" applyBorder="1" applyProtection="1"/>
    <xf numFmtId="49" fontId="39" fillId="6" borderId="46" xfId="5" applyNumberFormat="1" applyFont="1" applyFill="1" applyBorder="1" applyProtection="1"/>
    <xf numFmtId="49" fontId="36" fillId="6" borderId="46" xfId="5" applyNumberFormat="1" applyFont="1" applyFill="1" applyBorder="1" applyProtection="1"/>
    <xf numFmtId="3" fontId="37" fillId="6" borderId="35" xfId="5" applyNumberFormat="1" applyFont="1" applyFill="1" applyBorder="1" applyProtection="1"/>
    <xf numFmtId="3" fontId="37" fillId="6" borderId="45" xfId="5" applyNumberFormat="1" applyFont="1" applyFill="1" applyBorder="1" applyProtection="1"/>
    <xf numFmtId="49" fontId="40" fillId="11" borderId="0" xfId="5" applyNumberFormat="1" applyFont="1" applyFill="1" applyBorder="1" applyProtection="1"/>
    <xf numFmtId="3" fontId="40" fillId="11" borderId="0" xfId="5" applyNumberFormat="1" applyFont="1" applyFill="1" applyBorder="1" applyProtection="1"/>
    <xf numFmtId="3" fontId="41" fillId="11" borderId="0" xfId="5" applyNumberFormat="1" applyFont="1" applyFill="1" applyBorder="1" applyProtection="1"/>
    <xf numFmtId="49" fontId="18" fillId="12" borderId="17" xfId="5" applyNumberFormat="1" applyFont="1" applyFill="1" applyBorder="1" applyProtection="1"/>
    <xf numFmtId="49" fontId="18" fillId="12" borderId="21" xfId="5" applyNumberFormat="1" applyFont="1" applyFill="1" applyBorder="1" applyProtection="1"/>
    <xf numFmtId="3" fontId="18" fillId="12" borderId="21" xfId="5" applyNumberFormat="1" applyFont="1" applyFill="1" applyBorder="1" applyProtection="1"/>
    <xf numFmtId="3" fontId="20" fillId="12" borderId="9" xfId="5" applyNumberFormat="1" applyFont="1" applyFill="1" applyBorder="1" applyProtection="1"/>
    <xf numFmtId="49" fontId="18" fillId="0" borderId="29" xfId="5" applyNumberFormat="1" applyFont="1" applyFill="1" applyBorder="1" applyProtection="1">
      <protection locked="0"/>
    </xf>
    <xf numFmtId="14" fontId="18" fillId="0" borderId="29" xfId="5" applyNumberFormat="1" applyFont="1" applyFill="1" applyBorder="1" applyProtection="1">
      <protection locked="0"/>
    </xf>
    <xf numFmtId="49" fontId="18" fillId="0" borderId="31" xfId="5" applyNumberFormat="1" applyFont="1" applyFill="1" applyBorder="1" applyProtection="1">
      <protection locked="0"/>
    </xf>
    <xf numFmtId="3" fontId="18" fillId="0" borderId="12" xfId="5" applyNumberFormat="1" applyFont="1" applyFill="1" applyBorder="1" applyProtection="1">
      <protection locked="0"/>
    </xf>
    <xf numFmtId="49" fontId="18" fillId="0" borderId="15" xfId="5" applyNumberFormat="1" applyFont="1" applyFill="1" applyBorder="1" applyProtection="1">
      <protection locked="0"/>
    </xf>
    <xf numFmtId="14" fontId="18" fillId="0" borderId="15" xfId="5" applyNumberFormat="1" applyFont="1" applyFill="1" applyBorder="1" applyProtection="1">
      <protection locked="0"/>
    </xf>
    <xf numFmtId="3" fontId="18" fillId="0" borderId="21" xfId="5" applyNumberFormat="1" applyFont="1" applyFill="1" applyBorder="1" applyProtection="1">
      <protection locked="0"/>
    </xf>
    <xf numFmtId="49" fontId="18" fillId="12" borderId="23" xfId="5" applyNumberFormat="1" applyFont="1" applyFill="1" applyBorder="1" applyProtection="1"/>
    <xf numFmtId="49" fontId="18" fillId="12" borderId="0" xfId="5" applyNumberFormat="1" applyFont="1" applyFill="1" applyBorder="1" applyProtection="1"/>
    <xf numFmtId="3" fontId="18" fillId="12" borderId="7" xfId="5" applyNumberFormat="1" applyFont="1" applyFill="1" applyBorder="1" applyProtection="1"/>
    <xf numFmtId="3" fontId="18" fillId="12" borderId="9" xfId="5" applyNumberFormat="1" applyFont="1" applyFill="1" applyBorder="1" applyProtection="1"/>
    <xf numFmtId="3" fontId="18" fillId="0" borderId="15" xfId="5" applyNumberFormat="1" applyFont="1" applyFill="1" applyBorder="1" applyProtection="1">
      <protection locked="0"/>
    </xf>
    <xf numFmtId="49" fontId="32" fillId="0" borderId="0" xfId="5" applyNumberFormat="1" applyFont="1" applyProtection="1"/>
    <xf numFmtId="49" fontId="18" fillId="0" borderId="27" xfId="5" applyNumberFormat="1" applyFont="1" applyFill="1" applyBorder="1" applyProtection="1">
      <protection locked="0"/>
    </xf>
    <xf numFmtId="14" fontId="18" fillId="0" borderId="27" xfId="5" applyNumberFormat="1" applyFont="1" applyFill="1" applyBorder="1" applyProtection="1">
      <protection locked="0"/>
    </xf>
    <xf numFmtId="3" fontId="18" fillId="0" borderId="16" xfId="5" applyNumberFormat="1" applyFont="1" applyFill="1" applyBorder="1" applyProtection="1">
      <protection locked="0"/>
    </xf>
    <xf numFmtId="49" fontId="18" fillId="12" borderId="7" xfId="5" applyNumberFormat="1" applyFont="1" applyFill="1" applyBorder="1" applyProtection="1"/>
    <xf numFmtId="3" fontId="20" fillId="12" borderId="7" xfId="5" applyNumberFormat="1" applyFont="1" applyFill="1" applyBorder="1" applyProtection="1"/>
    <xf numFmtId="3" fontId="20" fillId="0" borderId="15" xfId="5" applyNumberFormat="1" applyFont="1" applyFill="1" applyBorder="1" applyProtection="1">
      <protection locked="0"/>
    </xf>
    <xf numFmtId="3" fontId="18" fillId="12" borderId="12" xfId="5" applyNumberFormat="1" applyFont="1" applyFill="1" applyBorder="1" applyProtection="1"/>
    <xf numFmtId="49" fontId="18" fillId="0" borderId="16" xfId="5" applyNumberFormat="1" applyFont="1" applyFill="1" applyBorder="1" applyProtection="1">
      <protection locked="0"/>
    </xf>
    <xf numFmtId="14" fontId="18" fillId="0" borderId="16" xfId="5" applyNumberFormat="1" applyFont="1" applyFill="1" applyBorder="1" applyProtection="1">
      <protection locked="0"/>
    </xf>
    <xf numFmtId="49" fontId="18" fillId="12" borderId="8" xfId="5" applyNumberFormat="1" applyFont="1" applyFill="1" applyBorder="1" applyProtection="1"/>
    <xf numFmtId="49" fontId="18" fillId="12" borderId="12" xfId="5" applyNumberFormat="1" applyFont="1" applyFill="1" applyBorder="1" applyProtection="1"/>
    <xf numFmtId="49" fontId="18" fillId="0" borderId="0" xfId="5" applyNumberFormat="1" applyFont="1" applyFill="1" applyProtection="1"/>
    <xf numFmtId="49" fontId="18" fillId="12" borderId="0" xfId="5" applyNumberFormat="1" applyFont="1" applyFill="1" applyProtection="1"/>
    <xf numFmtId="0" fontId="8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right"/>
    </xf>
    <xf numFmtId="0" fontId="6" fillId="5" borderId="14" xfId="1" applyFont="1" applyFill="1" applyBorder="1" applyAlignment="1" applyProtection="1">
      <alignment horizontal="center"/>
    </xf>
    <xf numFmtId="0" fontId="6" fillId="5" borderId="0" xfId="1" applyFont="1" applyFill="1" applyBorder="1" applyAlignment="1" applyProtection="1"/>
    <xf numFmtId="0" fontId="3" fillId="5" borderId="0" xfId="1" applyFill="1" applyBorder="1" applyAlignment="1" applyProtection="1">
      <alignment horizontal="left"/>
    </xf>
    <xf numFmtId="0" fontId="6" fillId="5" borderId="0" xfId="1" applyFont="1" applyFill="1" applyBorder="1" applyProtection="1"/>
    <xf numFmtId="49" fontId="4" fillId="5" borderId="0" xfId="1" applyNumberFormat="1" applyFont="1" applyFill="1" applyBorder="1" applyAlignment="1" applyProtection="1">
      <alignment wrapText="1"/>
    </xf>
    <xf numFmtId="0" fontId="10" fillId="5" borderId="22" xfId="1" applyFont="1" applyFill="1" applyBorder="1" applyProtection="1"/>
    <xf numFmtId="49" fontId="10" fillId="5" borderId="10" xfId="1" applyNumberFormat="1" applyFont="1" applyFill="1" applyBorder="1" applyAlignment="1" applyProtection="1">
      <alignment wrapText="1"/>
    </xf>
    <xf numFmtId="0" fontId="6" fillId="5" borderId="11" xfId="1" applyFont="1" applyFill="1" applyBorder="1" applyAlignment="1" applyProtection="1"/>
    <xf numFmtId="49" fontId="6" fillId="5" borderId="0" xfId="1" applyNumberFormat="1" applyFont="1" applyFill="1" applyBorder="1" applyAlignment="1" applyProtection="1"/>
    <xf numFmtId="0" fontId="3" fillId="5" borderId="10" xfId="1" applyFill="1" applyBorder="1" applyAlignment="1" applyProtection="1"/>
    <xf numFmtId="0" fontId="8" fillId="5" borderId="0" xfId="1" applyFont="1" applyFill="1" applyBorder="1" applyAlignment="1" applyProtection="1">
      <alignment horizontal="right"/>
    </xf>
    <xf numFmtId="0" fontId="6" fillId="5" borderId="23" xfId="1" applyFont="1" applyFill="1" applyBorder="1" applyAlignment="1" applyProtection="1"/>
    <xf numFmtId="0" fontId="6" fillId="5" borderId="10" xfId="1" applyFont="1" applyFill="1" applyBorder="1" applyAlignment="1" applyProtection="1"/>
    <xf numFmtId="0" fontId="10" fillId="5" borderId="21" xfId="1" applyFont="1" applyFill="1" applyBorder="1" applyProtection="1"/>
    <xf numFmtId="0" fontId="10" fillId="5" borderId="11" xfId="1" applyFont="1" applyFill="1" applyBorder="1" applyAlignment="1" applyProtection="1"/>
    <xf numFmtId="0" fontId="3" fillId="5" borderId="11" xfId="1" applyFill="1" applyBorder="1" applyProtection="1"/>
    <xf numFmtId="0" fontId="10" fillId="5" borderId="11" xfId="1" applyFont="1" applyFill="1" applyBorder="1" applyProtection="1"/>
    <xf numFmtId="0" fontId="10" fillId="5" borderId="30" xfId="1" applyFont="1" applyFill="1" applyBorder="1" applyProtection="1"/>
    <xf numFmtId="0" fontId="3" fillId="5" borderId="36" xfId="1" applyFill="1" applyBorder="1" applyAlignment="1" applyProtection="1"/>
    <xf numFmtId="0" fontId="10" fillId="5" borderId="27" xfId="1" applyFont="1" applyFill="1" applyBorder="1" applyProtection="1"/>
    <xf numFmtId="0" fontId="3" fillId="5" borderId="43" xfId="1" applyFill="1" applyBorder="1" applyAlignment="1" applyProtection="1"/>
    <xf numFmtId="0" fontId="3" fillId="5" borderId="10" xfId="1" applyFill="1" applyBorder="1" applyProtection="1"/>
    <xf numFmtId="0" fontId="8" fillId="5" borderId="0" xfId="1" applyFont="1" applyFill="1" applyBorder="1" applyAlignment="1" applyProtection="1"/>
    <xf numFmtId="0" fontId="14" fillId="4" borderId="2" xfId="1" applyFont="1" applyFill="1" applyBorder="1" applyAlignment="1" applyProtection="1"/>
    <xf numFmtId="0" fontId="12" fillId="4" borderId="2" xfId="1" applyFont="1" applyFill="1" applyBorder="1" applyAlignment="1" applyProtection="1"/>
    <xf numFmtId="0" fontId="11" fillId="4" borderId="15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Protection="1"/>
    <xf numFmtId="0" fontId="3" fillId="4" borderId="2" xfId="1" applyFill="1" applyBorder="1" applyAlignment="1" applyProtection="1"/>
    <xf numFmtId="0" fontId="11" fillId="4" borderId="0" xfId="1" applyFont="1" applyFill="1" applyBorder="1" applyAlignment="1" applyProtection="1">
      <alignment horizontal="center"/>
    </xf>
    <xf numFmtId="0" fontId="3" fillId="4" borderId="20" xfId="1" applyFill="1" applyBorder="1" applyAlignment="1" applyProtection="1"/>
    <xf numFmtId="0" fontId="11" fillId="4" borderId="10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/>
    <xf numFmtId="0" fontId="8" fillId="4" borderId="12" xfId="1" applyFont="1" applyFill="1" applyBorder="1" applyAlignment="1" applyProtection="1"/>
    <xf numFmtId="0" fontId="8" fillId="4" borderId="10" xfId="1" applyFont="1" applyFill="1" applyBorder="1" applyAlignment="1" applyProtection="1"/>
    <xf numFmtId="0" fontId="6" fillId="4" borderId="11" xfId="1" applyFont="1" applyFill="1" applyBorder="1" applyAlignment="1" applyProtection="1">
      <alignment wrapText="1"/>
    </xf>
    <xf numFmtId="0" fontId="6" fillId="4" borderId="0" xfId="1" applyFont="1" applyFill="1" applyBorder="1" applyAlignment="1" applyProtection="1">
      <alignment wrapText="1"/>
    </xf>
    <xf numFmtId="166" fontId="6" fillId="4" borderId="15" xfId="1" applyNumberFormat="1" applyFont="1" applyFill="1" applyBorder="1" applyAlignment="1" applyProtection="1"/>
    <xf numFmtId="3" fontId="6" fillId="4" borderId="15" xfId="1" applyNumberFormat="1" applyFont="1" applyFill="1" applyBorder="1" applyAlignment="1" applyProtection="1">
      <alignment horizontal="center" vertical="center"/>
    </xf>
    <xf numFmtId="166" fontId="6" fillId="4" borderId="16" xfId="1" applyNumberFormat="1" applyFont="1" applyFill="1" applyBorder="1" applyProtection="1"/>
    <xf numFmtId="166" fontId="11" fillId="4" borderId="35" xfId="1" applyNumberFormat="1" applyFont="1" applyFill="1" applyBorder="1" applyAlignment="1" applyProtection="1"/>
    <xf numFmtId="3" fontId="6" fillId="4" borderId="9" xfId="1" applyNumberFormat="1" applyFont="1" applyFill="1" applyBorder="1" applyAlignment="1" applyProtection="1">
      <alignment horizontal="center" vertical="center"/>
    </xf>
    <xf numFmtId="3" fontId="6" fillId="4" borderId="10" xfId="1" applyNumberFormat="1" applyFont="1" applyFill="1" applyBorder="1" applyAlignment="1" applyProtection="1"/>
    <xf numFmtId="3" fontId="6" fillId="4" borderId="0" xfId="1" applyNumberFormat="1" applyFont="1" applyFill="1" applyBorder="1" applyAlignment="1" applyProtection="1"/>
    <xf numFmtId="3" fontId="6" fillId="4" borderId="0" xfId="1" applyNumberFormat="1" applyFont="1" applyFill="1" applyBorder="1" applyAlignment="1" applyProtection="1">
      <alignment horizontal="center" vertical="center"/>
    </xf>
    <xf numFmtId="3" fontId="6" fillId="4" borderId="10" xfId="1" applyNumberFormat="1" applyFont="1" applyFill="1" applyBorder="1" applyAlignment="1" applyProtection="1">
      <alignment horizontal="center" vertical="center"/>
    </xf>
    <xf numFmtId="3" fontId="11" fillId="4" borderId="0" xfId="1" applyNumberFormat="1" applyFont="1" applyFill="1" applyBorder="1" applyAlignment="1" applyProtection="1">
      <alignment horizontal="center" vertical="center"/>
    </xf>
    <xf numFmtId="164" fontId="6" fillId="4" borderId="15" xfId="1" applyNumberFormat="1" applyFont="1" applyFill="1" applyBorder="1" applyProtection="1"/>
    <xf numFmtId="165" fontId="6" fillId="4" borderId="0" xfId="1" applyNumberFormat="1" applyFont="1" applyFill="1" applyBorder="1" applyProtection="1"/>
    <xf numFmtId="0" fontId="6" fillId="4" borderId="10" xfId="1" applyFont="1" applyFill="1" applyBorder="1" applyProtection="1"/>
    <xf numFmtId="0" fontId="11" fillId="4" borderId="30" xfId="1" applyFont="1" applyFill="1" applyBorder="1" applyAlignment="1" applyProtection="1"/>
    <xf numFmtId="0" fontId="6" fillId="4" borderId="36" xfId="1" applyFont="1" applyFill="1" applyBorder="1" applyAlignment="1" applyProtection="1"/>
    <xf numFmtId="0" fontId="11" fillId="4" borderId="30" xfId="0" applyFont="1" applyFill="1" applyBorder="1" applyAlignment="1" applyProtection="1"/>
    <xf numFmtId="0" fontId="3" fillId="4" borderId="36" xfId="1" applyFill="1" applyBorder="1" applyProtection="1"/>
    <xf numFmtId="166" fontId="11" fillId="4" borderId="15" xfId="1" applyNumberFormat="1" applyFont="1" applyFill="1" applyBorder="1" applyAlignment="1" applyProtection="1">
      <alignment horizontal="center" vertical="center"/>
    </xf>
    <xf numFmtId="0" fontId="9" fillId="4" borderId="11" xfId="1" applyFont="1" applyFill="1" applyBorder="1" applyAlignment="1" applyProtection="1"/>
    <xf numFmtId="0" fontId="3" fillId="4" borderId="10" xfId="1" applyFill="1" applyBorder="1" applyAlignment="1" applyProtection="1"/>
    <xf numFmtId="9" fontId="3" fillId="4" borderId="15" xfId="3" applyFont="1" applyFill="1" applyBorder="1" applyProtection="1"/>
    <xf numFmtId="3" fontId="3" fillId="4" borderId="15" xfId="1" applyNumberFormat="1" applyFill="1" applyBorder="1" applyProtection="1"/>
    <xf numFmtId="0" fontId="16" fillId="4" borderId="10" xfId="1" applyFont="1" applyFill="1" applyBorder="1" applyAlignment="1" applyProtection="1"/>
    <xf numFmtId="0" fontId="8" fillId="4" borderId="11" xfId="1" applyFont="1" applyFill="1" applyBorder="1" applyAlignment="1" applyProtection="1"/>
    <xf numFmtId="1" fontId="6" fillId="4" borderId="0" xfId="1" applyNumberFormat="1" applyFont="1" applyFill="1" applyBorder="1" applyAlignment="1" applyProtection="1"/>
    <xf numFmtId="49" fontId="9" fillId="4" borderId="30" xfId="1" applyNumberFormat="1" applyFont="1" applyFill="1" applyBorder="1" applyAlignment="1" applyProtection="1">
      <alignment horizontal="left"/>
    </xf>
    <xf numFmtId="0" fontId="3" fillId="4" borderId="36" xfId="1" applyFill="1" applyBorder="1" applyAlignment="1" applyProtection="1"/>
    <xf numFmtId="49" fontId="8" fillId="4" borderId="36" xfId="1" applyNumberFormat="1" applyFont="1" applyFill="1" applyBorder="1" applyAlignment="1" applyProtection="1">
      <alignment horizontal="center"/>
    </xf>
    <xf numFmtId="0" fontId="3" fillId="4" borderId="36" xfId="1" applyFill="1" applyBorder="1" applyAlignment="1" applyProtection="1">
      <alignment horizontal="center"/>
    </xf>
    <xf numFmtId="49" fontId="8" fillId="4" borderId="36" xfId="1" applyNumberFormat="1" applyFont="1" applyFill="1" applyBorder="1" applyAlignment="1" applyProtection="1"/>
    <xf numFmtId="49" fontId="8" fillId="4" borderId="43" xfId="1" applyNumberFormat="1" applyFont="1" applyFill="1" applyBorder="1" applyAlignment="1" applyProtection="1"/>
    <xf numFmtId="0" fontId="3" fillId="4" borderId="0" xfId="1" applyFill="1" applyBorder="1" applyAlignment="1" applyProtection="1">
      <alignment horizontal="center" vertical="center"/>
    </xf>
    <xf numFmtId="49" fontId="8" fillId="4" borderId="0" xfId="1" applyNumberFormat="1" applyFont="1" applyFill="1" applyBorder="1" applyAlignment="1" applyProtection="1">
      <alignment horizontal="center"/>
    </xf>
    <xf numFmtId="0" fontId="3" fillId="4" borderId="0" xfId="1" applyFill="1" applyBorder="1" applyAlignment="1" applyProtection="1">
      <alignment horizontal="center"/>
    </xf>
    <xf numFmtId="49" fontId="8" fillId="4" borderId="0" xfId="1" applyNumberFormat="1" applyFont="1" applyFill="1" applyBorder="1" applyAlignment="1" applyProtection="1"/>
    <xf numFmtId="0" fontId="1" fillId="3" borderId="1" xfId="1" applyFont="1" applyFill="1" applyBorder="1" applyAlignment="1" applyProtection="1"/>
    <xf numFmtId="0" fontId="14" fillId="4" borderId="0" xfId="1" applyFont="1" applyFill="1" applyBorder="1" applyAlignment="1" applyProtection="1"/>
    <xf numFmtId="0" fontId="8" fillId="4" borderId="1" xfId="1" applyFont="1" applyFill="1" applyBorder="1" applyAlignment="1" applyProtection="1"/>
    <xf numFmtId="0" fontId="8" fillId="4" borderId="2" xfId="1" applyFont="1" applyFill="1" applyBorder="1" applyAlignment="1" applyProtection="1"/>
    <xf numFmtId="0" fontId="8" fillId="4" borderId="20" xfId="1" applyFont="1" applyFill="1" applyBorder="1" applyAlignment="1" applyProtection="1"/>
    <xf numFmtId="0" fontId="11" fillId="4" borderId="11" xfId="1" applyFont="1" applyFill="1" applyBorder="1" applyProtection="1"/>
    <xf numFmtId="0" fontId="6" fillId="4" borderId="0" xfId="1" applyFont="1" applyFill="1" applyBorder="1" applyAlignment="1" applyProtection="1">
      <alignment horizontal="center"/>
    </xf>
    <xf numFmtId="0" fontId="11" fillId="4" borderId="10" xfId="1" applyFont="1" applyFill="1" applyBorder="1" applyAlignment="1" applyProtection="1">
      <alignment horizontal="center"/>
    </xf>
    <xf numFmtId="166" fontId="6" fillId="4" borderId="15" xfId="0" applyNumberFormat="1" applyFont="1" applyFill="1" applyBorder="1" applyAlignment="1" applyProtection="1">
      <alignment horizontal="right"/>
    </xf>
    <xf numFmtId="0" fontId="16" fillId="4" borderId="11" xfId="1" applyFont="1" applyFill="1" applyBorder="1" applyAlignment="1" applyProtection="1">
      <alignment wrapText="1"/>
    </xf>
    <xf numFmtId="3" fontId="6" fillId="4" borderId="10" xfId="1" applyNumberFormat="1" applyFont="1" applyFill="1" applyBorder="1" applyAlignment="1" applyProtection="1">
      <alignment vertical="center" wrapText="1"/>
    </xf>
    <xf numFmtId="0" fontId="17" fillId="4" borderId="11" xfId="1" applyFont="1" applyFill="1" applyBorder="1" applyAlignment="1" applyProtection="1"/>
    <xf numFmtId="0" fontId="11" fillId="4" borderId="0" xfId="1" applyFont="1" applyFill="1" applyBorder="1" applyAlignment="1" applyProtection="1"/>
    <xf numFmtId="0" fontId="11" fillId="4" borderId="2" xfId="1" applyFont="1" applyFill="1" applyBorder="1" applyAlignment="1" applyProtection="1">
      <alignment horizontal="center"/>
    </xf>
    <xf numFmtId="0" fontId="11" fillId="4" borderId="20" xfId="1" applyFont="1" applyFill="1" applyBorder="1" applyAlignment="1" applyProtection="1">
      <alignment horizontal="center"/>
    </xf>
    <xf numFmtId="167" fontId="3" fillId="4" borderId="25" xfId="1" applyNumberFormat="1" applyFill="1" applyBorder="1" applyAlignment="1" applyProtection="1">
      <alignment horizontal="center" vertical="center"/>
    </xf>
    <xf numFmtId="167" fontId="3" fillId="4" borderId="10" xfId="1" applyNumberFormat="1" applyFill="1" applyBorder="1" applyAlignment="1" applyProtection="1">
      <alignment horizontal="center" vertical="center"/>
    </xf>
    <xf numFmtId="0" fontId="6" fillId="4" borderId="10" xfId="1" applyFont="1" applyFill="1" applyBorder="1" applyAlignment="1" applyProtection="1"/>
    <xf numFmtId="0" fontId="3" fillId="4" borderId="11" xfId="1" applyFill="1" applyBorder="1" applyProtection="1"/>
    <xf numFmtId="0" fontId="6" fillId="4" borderId="22" xfId="1" applyFont="1" applyFill="1" applyBorder="1" applyAlignment="1" applyProtection="1">
      <alignment wrapText="1"/>
    </xf>
    <xf numFmtId="3" fontId="11" fillId="4" borderId="0" xfId="1" applyNumberFormat="1" applyFont="1" applyFill="1" applyBorder="1" applyAlignment="1" applyProtection="1"/>
    <xf numFmtId="166" fontId="11" fillId="4" borderId="15" xfId="1" applyNumberFormat="1" applyFont="1" applyFill="1" applyBorder="1" applyAlignment="1" applyProtection="1"/>
    <xf numFmtId="166" fontId="11" fillId="4" borderId="15" xfId="0" applyNumberFormat="1" applyFont="1" applyFill="1" applyBorder="1" applyAlignment="1" applyProtection="1">
      <alignment horizontal="right"/>
    </xf>
    <xf numFmtId="0" fontId="8" fillId="5" borderId="11" xfId="1" applyFont="1" applyFill="1" applyBorder="1" applyAlignment="1" applyProtection="1"/>
    <xf numFmtId="0" fontId="15" fillId="5" borderId="0" xfId="1" applyFont="1" applyFill="1" applyBorder="1" applyProtection="1"/>
    <xf numFmtId="0" fontId="15" fillId="5" borderId="0" xfId="1" applyFont="1" applyFill="1" applyBorder="1" applyAlignment="1" applyProtection="1">
      <alignment horizontal="center"/>
    </xf>
    <xf numFmtId="0" fontId="15" fillId="5" borderId="10" xfId="1" applyFont="1" applyFill="1" applyBorder="1" applyProtection="1"/>
    <xf numFmtId="0" fontId="22" fillId="5" borderId="11" xfId="1" applyFont="1" applyFill="1" applyBorder="1" applyProtection="1"/>
    <xf numFmtId="0" fontId="22" fillId="5" borderId="0" xfId="1" applyFont="1" applyFill="1" applyBorder="1" applyProtection="1"/>
    <xf numFmtId="0" fontId="22" fillId="5" borderId="0" xfId="1" applyFont="1" applyFill="1" applyBorder="1" applyAlignment="1" applyProtection="1">
      <alignment horizontal="left"/>
    </xf>
    <xf numFmtId="0" fontId="10" fillId="5" borderId="0" xfId="1" applyFont="1" applyFill="1" applyBorder="1" applyAlignment="1" applyProtection="1"/>
    <xf numFmtId="0" fontId="3" fillId="5" borderId="0" xfId="1" applyFont="1" applyFill="1" applyBorder="1" applyAlignment="1" applyProtection="1"/>
    <xf numFmtId="0" fontId="22" fillId="5" borderId="0" xfId="1" applyFont="1" applyFill="1" applyBorder="1" applyAlignment="1" applyProtection="1">
      <alignment horizontal="center"/>
    </xf>
    <xf numFmtId="0" fontId="22" fillId="5" borderId="10" xfId="1" applyFont="1" applyFill="1" applyBorder="1" applyProtection="1"/>
    <xf numFmtId="0" fontId="3" fillId="5" borderId="0" xfId="1" applyFill="1" applyBorder="1" applyProtection="1"/>
    <xf numFmtId="49" fontId="9" fillId="4" borderId="11" xfId="1" applyNumberFormat="1" applyFont="1" applyFill="1" applyBorder="1" applyAlignment="1" applyProtection="1">
      <alignment horizontal="left"/>
    </xf>
    <xf numFmtId="49" fontId="8" fillId="4" borderId="10" xfId="1" applyNumberFormat="1" applyFont="1" applyFill="1" applyBorder="1" applyAlignment="1" applyProtection="1"/>
    <xf numFmtId="0" fontId="16" fillId="4" borderId="11" xfId="1" applyFont="1" applyFill="1" applyBorder="1" applyAlignment="1" applyProtection="1"/>
    <xf numFmtId="0" fontId="21" fillId="2" borderId="11" xfId="1" applyFont="1" applyFill="1" applyBorder="1" applyAlignment="1" applyProtection="1">
      <alignment horizontal="left"/>
    </xf>
    <xf numFmtId="0" fontId="19" fillId="2" borderId="10" xfId="1" applyFont="1" applyFill="1" applyBorder="1" applyAlignment="1" applyProtection="1">
      <alignment horizontal="centerContinuous"/>
    </xf>
    <xf numFmtId="0" fontId="22" fillId="5" borderId="30" xfId="1" applyFont="1" applyFill="1" applyBorder="1" applyAlignment="1" applyProtection="1">
      <alignment horizontal="left"/>
    </xf>
    <xf numFmtId="0" fontId="22" fillId="5" borderId="36" xfId="1" applyFont="1" applyFill="1" applyBorder="1" applyAlignment="1" applyProtection="1">
      <alignment horizontal="left"/>
    </xf>
    <xf numFmtId="0" fontId="22" fillId="5" borderId="36" xfId="1" applyFont="1" applyFill="1" applyBorder="1" applyAlignment="1" applyProtection="1">
      <alignment horizontal="center"/>
    </xf>
    <xf numFmtId="3" fontId="18" fillId="9" borderId="29" xfId="5" applyNumberFormat="1" applyFont="1" applyFill="1" applyBorder="1" applyProtection="1">
      <protection locked="0"/>
    </xf>
    <xf numFmtId="3" fontId="18" fillId="9" borderId="16" xfId="5" applyNumberFormat="1" applyFont="1" applyFill="1" applyBorder="1" applyProtection="1">
      <protection locked="0"/>
    </xf>
    <xf numFmtId="49" fontId="18" fillId="4" borderId="0" xfId="5" applyNumberFormat="1" applyFont="1" applyFill="1" applyProtection="1"/>
    <xf numFmtId="0" fontId="1" fillId="4" borderId="0" xfId="5" applyFill="1" applyAlignment="1" applyProtection="1">
      <alignment vertical="center"/>
    </xf>
    <xf numFmtId="49" fontId="29" fillId="4" borderId="17" xfId="5" applyNumberFormat="1" applyFont="1" applyFill="1" applyBorder="1" applyAlignment="1" applyProtection="1">
      <alignment vertical="center"/>
    </xf>
    <xf numFmtId="49" fontId="29" fillId="4" borderId="21" xfId="5" applyNumberFormat="1" applyFont="1" applyFill="1" applyBorder="1" applyAlignment="1" applyProtection="1">
      <alignment vertical="center"/>
    </xf>
    <xf numFmtId="49" fontId="23" fillId="4" borderId="21" xfId="5" applyNumberFormat="1" applyFont="1" applyFill="1" applyBorder="1" applyAlignment="1" applyProtection="1">
      <alignment vertical="center"/>
    </xf>
    <xf numFmtId="49" fontId="23" fillId="4" borderId="24" xfId="5" applyNumberFormat="1" applyFont="1" applyFill="1" applyBorder="1" applyAlignment="1" applyProtection="1">
      <alignment vertical="center"/>
    </xf>
    <xf numFmtId="49" fontId="29" fillId="4" borderId="0" xfId="5" applyNumberFormat="1" applyFont="1" applyFill="1" applyAlignment="1" applyProtection="1">
      <alignment vertical="center"/>
    </xf>
    <xf numFmtId="49" fontId="29" fillId="4" borderId="31" xfId="5" applyNumberFormat="1" applyFont="1" applyFill="1" applyBorder="1" applyAlignment="1" applyProtection="1">
      <alignment vertical="center"/>
    </xf>
    <xf numFmtId="49" fontId="29" fillId="4" borderId="7" xfId="5" applyNumberFormat="1" applyFont="1" applyFill="1" applyBorder="1" applyAlignment="1" applyProtection="1">
      <alignment vertical="center"/>
    </xf>
    <xf numFmtId="49" fontId="29" fillId="4" borderId="52" xfId="5" applyNumberFormat="1" applyFont="1" applyFill="1" applyBorder="1" applyAlignment="1" applyProtection="1">
      <alignment vertical="center"/>
    </xf>
    <xf numFmtId="49" fontId="30" fillId="4" borderId="0" xfId="5" applyNumberFormat="1" applyFont="1" applyFill="1" applyProtection="1"/>
    <xf numFmtId="49" fontId="20" fillId="4" borderId="0" xfId="5" applyNumberFormat="1" applyFont="1" applyFill="1" applyProtection="1"/>
    <xf numFmtId="49" fontId="38" fillId="4" borderId="0" xfId="5" applyNumberFormat="1" applyFont="1" applyFill="1" applyProtection="1"/>
    <xf numFmtId="49" fontId="38" fillId="4" borderId="23" xfId="5" applyNumberFormat="1" applyFont="1" applyFill="1" applyBorder="1" applyProtection="1"/>
    <xf numFmtId="49" fontId="38" fillId="4" borderId="0" xfId="5" applyNumberFormat="1" applyFont="1" applyFill="1" applyBorder="1" applyProtection="1"/>
    <xf numFmtId="49" fontId="18" fillId="4" borderId="23" xfId="5" applyNumberFormat="1" applyFont="1" applyFill="1" applyBorder="1" applyProtection="1"/>
    <xf numFmtId="49" fontId="18" fillId="4" borderId="0" xfId="5" applyNumberFormat="1" applyFont="1" applyFill="1" applyBorder="1" applyProtection="1"/>
    <xf numFmtId="49" fontId="20" fillId="4" borderId="12" xfId="5" applyNumberFormat="1" applyFont="1" applyFill="1" applyBorder="1" applyProtection="1"/>
    <xf numFmtId="49" fontId="18" fillId="4" borderId="12" xfId="5" applyNumberFormat="1" applyFont="1" applyFill="1" applyBorder="1" applyProtection="1"/>
    <xf numFmtId="3" fontId="20" fillId="4" borderId="15" xfId="5" applyNumberFormat="1" applyFont="1" applyFill="1" applyBorder="1" applyProtection="1"/>
    <xf numFmtId="3" fontId="18" fillId="4" borderId="7" xfId="5" applyNumberFormat="1" applyFont="1" applyFill="1" applyBorder="1" applyProtection="1"/>
    <xf numFmtId="49" fontId="20" fillId="4" borderId="16" xfId="5" applyNumberFormat="1" applyFont="1" applyFill="1" applyBorder="1" applyAlignment="1" applyProtection="1">
      <alignment vertical="center" wrapText="1"/>
    </xf>
    <xf numFmtId="49" fontId="29" fillId="4" borderId="16" xfId="5" applyNumberFormat="1" applyFont="1" applyFill="1" applyBorder="1" applyAlignment="1" applyProtection="1">
      <alignment vertical="center" wrapText="1"/>
    </xf>
    <xf numFmtId="49" fontId="29" fillId="4" borderId="16" xfId="5" applyNumberFormat="1" applyFont="1" applyFill="1" applyBorder="1" applyAlignment="1" applyProtection="1">
      <alignment vertical="center"/>
    </xf>
    <xf numFmtId="49" fontId="29" fillId="4" borderId="16" xfId="5" applyNumberFormat="1" applyFont="1" applyFill="1" applyBorder="1" applyAlignment="1" applyProtection="1">
      <alignment horizontal="center" vertical="center" wrapText="1"/>
    </xf>
    <xf numFmtId="49" fontId="42" fillId="4" borderId="16" xfId="5" applyNumberFormat="1" applyFont="1" applyFill="1" applyBorder="1" applyAlignment="1" applyProtection="1">
      <alignment horizontal="center" vertical="center" wrapText="1"/>
    </xf>
    <xf numFmtId="49" fontId="18" fillId="4" borderId="12" xfId="5" applyNumberFormat="1" applyFont="1" applyFill="1" applyBorder="1" applyAlignment="1" applyProtection="1"/>
    <xf numFmtId="3" fontId="1" fillId="4" borderId="32" xfId="5" applyNumberFormat="1" applyFill="1" applyBorder="1" applyAlignment="1" applyProtection="1"/>
    <xf numFmtId="3" fontId="20" fillId="4" borderId="22" xfId="5" applyNumberFormat="1" applyFont="1" applyFill="1" applyBorder="1" applyProtection="1"/>
    <xf numFmtId="3" fontId="18" fillId="4" borderId="15" xfId="5" applyNumberFormat="1" applyFont="1" applyFill="1" applyBorder="1" applyProtection="1"/>
    <xf numFmtId="3" fontId="20" fillId="4" borderId="10" xfId="5" applyNumberFormat="1" applyFont="1" applyFill="1" applyBorder="1" applyProtection="1"/>
    <xf numFmtId="3" fontId="1" fillId="4" borderId="32" xfId="5" applyNumberFormat="1" applyFont="1" applyFill="1" applyBorder="1" applyAlignment="1" applyProtection="1"/>
    <xf numFmtId="3" fontId="20" fillId="4" borderId="19" xfId="5" applyNumberFormat="1" applyFont="1" applyFill="1" applyBorder="1" applyProtection="1"/>
    <xf numFmtId="3" fontId="18" fillId="4" borderId="29" xfId="5" applyNumberFormat="1" applyFont="1" applyFill="1" applyBorder="1" applyProtection="1"/>
    <xf numFmtId="3" fontId="20" fillId="4" borderId="20" xfId="5" applyNumberFormat="1" applyFont="1" applyFill="1" applyBorder="1" applyProtection="1"/>
    <xf numFmtId="49" fontId="18" fillId="4" borderId="8" xfId="5" applyNumberFormat="1" applyFont="1" applyFill="1" applyBorder="1" applyProtection="1"/>
    <xf numFmtId="3" fontId="18" fillId="9" borderId="31" xfId="5" applyNumberFormat="1" applyFont="1" applyFill="1" applyBorder="1" applyProtection="1">
      <protection locked="0"/>
    </xf>
    <xf numFmtId="3" fontId="18" fillId="9" borderId="23" xfId="5" applyNumberFormat="1" applyFont="1" applyFill="1" applyBorder="1" applyProtection="1">
      <protection locked="0"/>
    </xf>
    <xf numFmtId="3" fontId="18" fillId="9" borderId="15" xfId="5" applyNumberFormat="1" applyFont="1" applyFill="1" applyBorder="1" applyProtection="1">
      <protection locked="0"/>
    </xf>
    <xf numFmtId="49" fontId="18" fillId="4" borderId="17" xfId="5" applyNumberFormat="1" applyFont="1" applyFill="1" applyBorder="1" applyProtection="1"/>
    <xf numFmtId="49" fontId="18" fillId="4" borderId="21" xfId="5" applyNumberFormat="1" applyFont="1" applyFill="1" applyBorder="1" applyProtection="1"/>
    <xf numFmtId="49" fontId="18" fillId="4" borderId="31" xfId="5" applyNumberFormat="1" applyFont="1" applyFill="1" applyBorder="1" applyProtection="1"/>
    <xf numFmtId="49" fontId="18" fillId="4" borderId="7" xfId="5" applyNumberFormat="1" applyFont="1" applyFill="1" applyBorder="1" applyProtection="1"/>
    <xf numFmtId="3" fontId="20" fillId="4" borderId="36" xfId="5" applyNumberFormat="1" applyFont="1" applyFill="1" applyBorder="1" applyProtection="1"/>
    <xf numFmtId="3" fontId="18" fillId="4" borderId="53" xfId="5" applyNumberFormat="1" applyFont="1" applyFill="1" applyBorder="1" applyProtection="1"/>
    <xf numFmtId="0" fontId="18" fillId="4" borderId="0" xfId="5" applyFont="1" applyFill="1" applyAlignment="1" applyProtection="1">
      <alignment horizontal="left"/>
    </xf>
    <xf numFmtId="0" fontId="46" fillId="4" borderId="0" xfId="5" applyFont="1" applyFill="1" applyAlignment="1" applyProtection="1">
      <alignment horizontal="left"/>
    </xf>
    <xf numFmtId="0" fontId="18" fillId="4" borderId="0" xfId="5" applyFont="1" applyFill="1" applyBorder="1" applyProtection="1"/>
    <xf numFmtId="0" fontId="18" fillId="4" borderId="0" xfId="5" applyFont="1" applyFill="1" applyProtection="1"/>
    <xf numFmtId="0" fontId="18" fillId="4" borderId="0" xfId="5" applyFont="1" applyFill="1" applyBorder="1" applyAlignment="1" applyProtection="1">
      <alignment horizontal="left"/>
    </xf>
    <xf numFmtId="0" fontId="23" fillId="4" borderId="0" xfId="5" applyFont="1" applyFill="1" applyAlignment="1" applyProtection="1">
      <alignment horizontal="left"/>
    </xf>
    <xf numFmtId="0" fontId="24" fillId="4" borderId="0" xfId="5" applyFont="1" applyFill="1" applyAlignment="1" applyProtection="1">
      <alignment horizontal="left"/>
    </xf>
    <xf numFmtId="0" fontId="23" fillId="4" borderId="0" xfId="5" applyFont="1" applyFill="1" applyBorder="1" applyAlignment="1" applyProtection="1">
      <alignment horizontal="center"/>
    </xf>
    <xf numFmtId="0" fontId="21" fillId="0" borderId="11" xfId="1" applyFont="1" applyBorder="1" applyAlignment="1" applyProtection="1">
      <alignment horizontal="left"/>
      <protection locked="0"/>
    </xf>
    <xf numFmtId="0" fontId="21" fillId="0" borderId="0" xfId="1" applyFont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3" fillId="0" borderId="10" xfId="1" applyFont="1" applyBorder="1" applyAlignment="1" applyProtection="1">
      <alignment horizontal="center"/>
      <protection locked="0"/>
    </xf>
    <xf numFmtId="0" fontId="21" fillId="5" borderId="36" xfId="1" applyFont="1" applyFill="1" applyBorder="1" applyAlignment="1" applyProtection="1">
      <alignment horizontal="center" wrapText="1"/>
    </xf>
    <xf numFmtId="0" fontId="21" fillId="5" borderId="43" xfId="1" applyFont="1" applyFill="1" applyBorder="1" applyAlignment="1" applyProtection="1">
      <alignment horizontal="center" wrapText="1"/>
    </xf>
    <xf numFmtId="0" fontId="47" fillId="5" borderId="15" xfId="1" applyFont="1" applyFill="1" applyBorder="1" applyAlignment="1" applyProtection="1">
      <alignment horizontal="center" vertical="center"/>
      <protection locked="0"/>
    </xf>
    <xf numFmtId="0" fontId="47" fillId="5" borderId="25" xfId="1" applyFont="1" applyFill="1" applyBorder="1" applyAlignment="1" applyProtection="1">
      <alignment horizontal="center" vertical="center"/>
      <protection locked="0"/>
    </xf>
    <xf numFmtId="0" fontId="27" fillId="8" borderId="51" xfId="1" applyFont="1" applyFill="1" applyBorder="1" applyAlignment="1" applyProtection="1">
      <alignment horizontal="center" vertical="center" wrapText="1"/>
    </xf>
    <xf numFmtId="0" fontId="26" fillId="8" borderId="37" xfId="1" applyFont="1" applyFill="1" applyBorder="1" applyAlignment="1" applyProtection="1">
      <alignment horizontal="center" vertical="center" wrapText="1"/>
    </xf>
    <xf numFmtId="0" fontId="27" fillId="8" borderId="50" xfId="1" applyFont="1" applyFill="1" applyBorder="1" applyAlignment="1" applyProtection="1">
      <alignment horizontal="center" vertical="center"/>
    </xf>
    <xf numFmtId="0" fontId="27" fillId="8" borderId="15" xfId="1" applyFont="1" applyFill="1" applyBorder="1" applyAlignment="1" applyProtection="1">
      <alignment horizontal="center" vertical="center"/>
    </xf>
    <xf numFmtId="0" fontId="6" fillId="4" borderId="11" xfId="1" applyFont="1" applyFill="1" applyBorder="1" applyAlignment="1" applyProtection="1"/>
    <xf numFmtId="0" fontId="6" fillId="4" borderId="0" xfId="1" applyFont="1" applyFill="1" applyBorder="1" applyAlignment="1" applyProtection="1"/>
    <xf numFmtId="0" fontId="3" fillId="4" borderId="10" xfId="1" applyFill="1" applyBorder="1" applyAlignment="1" applyProtection="1"/>
    <xf numFmtId="0" fontId="11" fillId="4" borderId="6" xfId="1" applyFont="1" applyFill="1" applyBorder="1" applyAlignment="1" applyProtection="1"/>
    <xf numFmtId="0" fontId="11" fillId="4" borderId="7" xfId="1" applyFont="1" applyFill="1" applyBorder="1" applyAlignment="1" applyProtection="1"/>
    <xf numFmtId="0" fontId="11" fillId="3" borderId="26" xfId="1" applyFont="1" applyFill="1" applyBorder="1" applyAlignment="1" applyProtection="1"/>
    <xf numFmtId="0" fontId="11" fillId="3" borderId="12" xfId="1" applyFont="1" applyFill="1" applyBorder="1" applyAlignment="1" applyProtection="1"/>
    <xf numFmtId="0" fontId="10" fillId="5" borderId="26" xfId="1" applyFont="1" applyFill="1" applyBorder="1" applyAlignment="1" applyProtection="1">
      <alignment wrapText="1"/>
    </xf>
    <xf numFmtId="0" fontId="10" fillId="5" borderId="12" xfId="1" applyFont="1" applyFill="1" applyBorder="1" applyAlignment="1" applyProtection="1">
      <alignment wrapText="1"/>
    </xf>
    <xf numFmtId="0" fontId="10" fillId="5" borderId="13" xfId="1" applyFont="1" applyFill="1" applyBorder="1" applyAlignment="1" applyProtection="1">
      <alignment wrapText="1"/>
    </xf>
    <xf numFmtId="3" fontId="10" fillId="5" borderId="1" xfId="1" applyNumberFormat="1" applyFont="1" applyFill="1" applyBorder="1" applyAlignment="1" applyProtection="1">
      <alignment vertical="center" wrapText="1"/>
    </xf>
    <xf numFmtId="3" fontId="10" fillId="5" borderId="2" xfId="1" applyNumberFormat="1" applyFont="1" applyFill="1" applyBorder="1" applyAlignment="1" applyProtection="1">
      <alignment vertical="center" wrapText="1"/>
    </xf>
    <xf numFmtId="3" fontId="10" fillId="5" borderId="20" xfId="1" applyNumberFormat="1" applyFont="1" applyFill="1" applyBorder="1" applyAlignment="1" applyProtection="1">
      <alignment vertical="center" wrapText="1"/>
    </xf>
    <xf numFmtId="0" fontId="6" fillId="4" borderId="22" xfId="1" applyFont="1" applyFill="1" applyBorder="1" applyAlignment="1" applyProtection="1"/>
    <xf numFmtId="0" fontId="6" fillId="4" borderId="23" xfId="1" applyFont="1" applyFill="1" applyBorder="1" applyAlignment="1" applyProtection="1"/>
    <xf numFmtId="0" fontId="6" fillId="4" borderId="11" xfId="1" applyFont="1" applyFill="1" applyBorder="1" applyAlignment="1" applyProtection="1">
      <alignment wrapText="1"/>
    </xf>
    <xf numFmtId="0" fontId="6" fillId="4" borderId="0" xfId="1" applyFont="1" applyFill="1" applyBorder="1" applyAlignment="1" applyProtection="1">
      <alignment wrapText="1"/>
    </xf>
    <xf numFmtId="0" fontId="11" fillId="4" borderId="11" xfId="1" applyFont="1" applyFill="1" applyBorder="1" applyAlignment="1" applyProtection="1"/>
    <xf numFmtId="0" fontId="4" fillId="4" borderId="0" xfId="1" applyFont="1" applyFill="1" applyBorder="1" applyAlignment="1" applyProtection="1"/>
    <xf numFmtId="0" fontId="11" fillId="3" borderId="11" xfId="1" applyFont="1" applyFill="1" applyBorder="1" applyAlignment="1" applyProtection="1"/>
    <xf numFmtId="0" fontId="3" fillId="3" borderId="0" xfId="1" applyFill="1" applyBorder="1" applyAlignment="1" applyProtection="1"/>
    <xf numFmtId="9" fontId="47" fillId="5" borderId="41" xfId="3" applyFont="1" applyFill="1" applyBorder="1" applyAlignment="1" applyProtection="1">
      <alignment horizontal="center"/>
      <protection locked="0"/>
    </xf>
    <xf numFmtId="9" fontId="48" fillId="5" borderId="49" xfId="3" applyFont="1" applyFill="1" applyBorder="1" applyAlignment="1" applyProtection="1">
      <alignment horizontal="center"/>
      <protection locked="0"/>
    </xf>
    <xf numFmtId="0" fontId="16" fillId="4" borderId="11" xfId="1" applyFont="1" applyFill="1" applyBorder="1" applyAlignment="1" applyProtection="1">
      <alignment wrapText="1"/>
    </xf>
    <xf numFmtId="0" fontId="16" fillId="4" borderId="0" xfId="1" applyFont="1" applyFill="1" applyBorder="1" applyAlignment="1" applyProtection="1">
      <alignment wrapText="1"/>
    </xf>
    <xf numFmtId="0" fontId="16" fillId="4" borderId="10" xfId="1" applyFont="1" applyFill="1" applyBorder="1" applyAlignment="1" applyProtection="1">
      <alignment wrapText="1"/>
    </xf>
    <xf numFmtId="0" fontId="3" fillId="4" borderId="50" xfId="1" applyFill="1" applyBorder="1" applyAlignment="1" applyProtection="1">
      <alignment horizontal="center"/>
    </xf>
    <xf numFmtId="0" fontId="3" fillId="4" borderId="15" xfId="1" applyFill="1" applyBorder="1" applyAlignment="1" applyProtection="1">
      <alignment horizontal="center"/>
    </xf>
    <xf numFmtId="0" fontId="8" fillId="0" borderId="26" xfId="1" applyFont="1" applyFill="1" applyBorder="1" applyAlignment="1" applyProtection="1">
      <alignment wrapText="1"/>
      <protection locked="0"/>
    </xf>
    <xf numFmtId="0" fontId="3" fillId="0" borderId="12" xfId="1" applyBorder="1" applyAlignment="1" applyProtection="1">
      <alignment wrapText="1"/>
      <protection locked="0"/>
    </xf>
    <xf numFmtId="0" fontId="3" fillId="0" borderId="9" xfId="1" applyBorder="1" applyAlignment="1" applyProtection="1">
      <alignment wrapText="1"/>
      <protection locked="0"/>
    </xf>
    <xf numFmtId="0" fontId="8" fillId="0" borderId="39" xfId="1" applyFont="1" applyFill="1" applyBorder="1" applyAlignment="1" applyProtection="1">
      <alignment horizontal="left" wrapText="1"/>
      <protection locked="0"/>
    </xf>
    <xf numFmtId="0" fontId="3" fillId="0" borderId="40" xfId="1" applyBorder="1" applyAlignment="1" applyProtection="1">
      <alignment horizontal="left" wrapText="1"/>
      <protection locked="0"/>
    </xf>
    <xf numFmtId="0" fontId="3" fillId="0" borderId="42" xfId="1" applyBorder="1" applyAlignment="1" applyProtection="1">
      <alignment horizontal="left" wrapText="1"/>
      <protection locked="0"/>
    </xf>
    <xf numFmtId="0" fontId="4" fillId="3" borderId="1" xfId="1" applyFont="1" applyFill="1" applyBorder="1" applyAlignment="1" applyProtection="1"/>
    <xf numFmtId="0" fontId="4" fillId="3" borderId="2" xfId="1" applyFont="1" applyFill="1" applyBorder="1" applyAlignment="1" applyProtection="1"/>
    <xf numFmtId="0" fontId="11" fillId="4" borderId="0" xfId="1" applyFont="1" applyFill="1" applyBorder="1" applyAlignment="1" applyProtection="1"/>
    <xf numFmtId="0" fontId="15" fillId="4" borderId="11" xfId="1" applyFont="1" applyFill="1" applyBorder="1" applyAlignment="1" applyProtection="1">
      <alignment wrapText="1"/>
    </xf>
    <xf numFmtId="0" fontId="15" fillId="4" borderId="0" xfId="1" applyFont="1" applyFill="1" applyBorder="1" applyAlignment="1" applyProtection="1">
      <alignment wrapText="1"/>
    </xf>
    <xf numFmtId="0" fontId="11" fillId="4" borderId="11" xfId="1" applyFont="1" applyFill="1" applyBorder="1" applyAlignment="1" applyProtection="1">
      <alignment wrapText="1"/>
    </xf>
    <xf numFmtId="0" fontId="3" fillId="4" borderId="0" xfId="1" applyFill="1" applyBorder="1" applyAlignment="1" applyProtection="1"/>
    <xf numFmtId="0" fontId="8" fillId="8" borderId="23" xfId="1" applyFont="1" applyFill="1" applyBorder="1" applyAlignment="1" applyProtection="1">
      <alignment horizontal="center" vertical="center" wrapText="1"/>
    </xf>
    <xf numFmtId="0" fontId="8" fillId="8" borderId="0" xfId="1" applyFont="1" applyFill="1" applyBorder="1" applyAlignment="1" applyProtection="1">
      <alignment horizontal="center" vertical="center"/>
    </xf>
    <xf numFmtId="0" fontId="8" fillId="8" borderId="10" xfId="1" applyFont="1" applyFill="1" applyBorder="1" applyAlignment="1" applyProtection="1">
      <alignment horizontal="center" vertical="center"/>
    </xf>
    <xf numFmtId="0" fontId="6" fillId="4" borderId="1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horizontal="center"/>
    </xf>
    <xf numFmtId="0" fontId="11" fillId="10" borderId="11" xfId="1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6" fillId="0" borderId="8" xfId="1" applyFont="1" applyBorder="1" applyAlignment="1" applyProtection="1">
      <alignment horizontal="left"/>
      <protection locked="0"/>
    </xf>
    <xf numFmtId="0" fontId="6" fillId="0" borderId="12" xfId="1" applyFont="1" applyBorder="1" applyAlignment="1" applyProtection="1">
      <alignment horizontal="left"/>
      <protection locked="0"/>
    </xf>
    <xf numFmtId="0" fontId="6" fillId="0" borderId="9" xfId="1" applyFont="1" applyBorder="1" applyAlignment="1" applyProtection="1">
      <alignment horizontal="left"/>
      <protection locked="0"/>
    </xf>
    <xf numFmtId="0" fontId="6" fillId="0" borderId="8" xfId="1" applyFont="1" applyFill="1" applyBorder="1" applyAlignment="1" applyProtection="1">
      <alignment horizontal="left"/>
      <protection locked="0"/>
    </xf>
    <xf numFmtId="0" fontId="3" fillId="0" borderId="12" xfId="1" applyFill="1" applyBorder="1" applyAlignment="1" applyProtection="1">
      <alignment horizontal="left"/>
      <protection locked="0"/>
    </xf>
    <xf numFmtId="0" fontId="3" fillId="0" borderId="13" xfId="1" applyFill="1" applyBorder="1" applyAlignment="1" applyProtection="1">
      <alignment horizontal="left"/>
      <protection locked="0"/>
    </xf>
    <xf numFmtId="0" fontId="11" fillId="3" borderId="11" xfId="1" applyFont="1" applyFill="1" applyBorder="1" applyAlignment="1" applyProtection="1">
      <alignment wrapText="1"/>
    </xf>
    <xf numFmtId="0" fontId="11" fillId="3" borderId="0" xfId="1" applyFont="1" applyFill="1" applyBorder="1" applyAlignment="1" applyProtection="1">
      <alignment wrapText="1"/>
    </xf>
    <xf numFmtId="3" fontId="6" fillId="0" borderId="8" xfId="1" applyNumberFormat="1" applyFont="1" applyBorder="1" applyAlignment="1" applyProtection="1">
      <alignment horizontal="left"/>
      <protection locked="0"/>
    </xf>
    <xf numFmtId="0" fontId="3" fillId="0" borderId="12" xfId="1" applyBorder="1" applyAlignment="1" applyProtection="1">
      <alignment horizontal="left"/>
      <protection locked="0"/>
    </xf>
    <xf numFmtId="0" fontId="3" fillId="0" borderId="9" xfId="1" applyBorder="1" applyAlignment="1" applyProtection="1">
      <alignment horizontal="left"/>
      <protection locked="0"/>
    </xf>
    <xf numFmtId="0" fontId="3" fillId="0" borderId="13" xfId="1" applyBorder="1" applyAlignment="1" applyProtection="1">
      <alignment horizontal="left"/>
      <protection locked="0"/>
    </xf>
    <xf numFmtId="0" fontId="13" fillId="5" borderId="21" xfId="2" applyFill="1" applyBorder="1" applyAlignment="1" applyProtection="1"/>
    <xf numFmtId="0" fontId="13" fillId="5" borderId="0" xfId="2" applyFill="1" applyBorder="1" applyAlignment="1" applyProtection="1"/>
    <xf numFmtId="0" fontId="13" fillId="5" borderId="14" xfId="2" applyFill="1" applyBorder="1" applyAlignment="1" applyProtection="1"/>
    <xf numFmtId="0" fontId="10" fillId="5" borderId="11" xfId="1" applyFont="1" applyFill="1" applyBorder="1" applyAlignment="1" applyProtection="1"/>
    <xf numFmtId="0" fontId="10" fillId="5" borderId="0" xfId="1" applyFont="1" applyFill="1" applyBorder="1" applyAlignment="1" applyProtection="1"/>
    <xf numFmtId="0" fontId="10" fillId="5" borderId="22" xfId="1" applyFont="1" applyFill="1" applyBorder="1" applyAlignment="1" applyProtection="1"/>
    <xf numFmtId="0" fontId="6" fillId="0" borderId="13" xfId="1" applyFont="1" applyBorder="1" applyAlignment="1" applyProtection="1">
      <alignment horizontal="left"/>
      <protection locked="0"/>
    </xf>
    <xf numFmtId="0" fontId="6" fillId="0" borderId="26" xfId="1" applyFont="1" applyBorder="1" applyAlignment="1" applyProtection="1">
      <alignment horizontal="left" wrapText="1"/>
      <protection locked="0"/>
    </xf>
    <xf numFmtId="0" fontId="6" fillId="0" borderId="12" xfId="1" applyFont="1" applyBorder="1" applyAlignment="1" applyProtection="1">
      <alignment horizontal="lef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2" fillId="5" borderId="11" xfId="1" applyFont="1" applyFill="1" applyBorder="1" applyAlignment="1" applyProtection="1"/>
    <xf numFmtId="0" fontId="12" fillId="5" borderId="0" xfId="1" applyFont="1" applyFill="1" applyBorder="1" applyAlignment="1" applyProtection="1"/>
    <xf numFmtId="0" fontId="12" fillId="5" borderId="10" xfId="1" applyFont="1" applyFill="1" applyBorder="1" applyAlignment="1" applyProtection="1"/>
    <xf numFmtId="0" fontId="10" fillId="5" borderId="11" xfId="1" applyFont="1" applyFill="1" applyBorder="1" applyAlignment="1" applyProtection="1">
      <alignment wrapText="1"/>
    </xf>
    <xf numFmtId="0" fontId="3" fillId="5" borderId="0" xfId="1" applyFill="1" applyBorder="1" applyAlignment="1" applyProtection="1"/>
    <xf numFmtId="0" fontId="6" fillId="0" borderId="8" xfId="1" applyFont="1" applyFill="1" applyBorder="1" applyAlignment="1" applyProtection="1">
      <alignment horizontal="left" wrapText="1"/>
      <protection locked="0"/>
    </xf>
    <xf numFmtId="0" fontId="6" fillId="0" borderId="12" xfId="1" applyFont="1" applyFill="1" applyBorder="1" applyAlignment="1" applyProtection="1">
      <alignment horizontal="left"/>
      <protection locked="0"/>
    </xf>
    <xf numFmtId="0" fontId="6" fillId="0" borderId="13" xfId="1" applyFont="1" applyFill="1" applyBorder="1" applyAlignment="1" applyProtection="1">
      <alignment horizontal="left"/>
      <protection locked="0"/>
    </xf>
    <xf numFmtId="49" fontId="6" fillId="0" borderId="8" xfId="1" applyNumberFormat="1" applyFont="1" applyFill="1" applyBorder="1" applyAlignment="1" applyProtection="1">
      <alignment horizontal="center"/>
      <protection locked="0"/>
    </xf>
    <xf numFmtId="0" fontId="3" fillId="0" borderId="9" xfId="1" applyBorder="1" applyAlignment="1" applyProtection="1">
      <alignment horizontal="center"/>
      <protection locked="0"/>
    </xf>
    <xf numFmtId="0" fontId="6" fillId="5" borderId="23" xfId="1" applyFont="1" applyFill="1" applyBorder="1" applyAlignment="1" applyProtection="1"/>
    <xf numFmtId="0" fontId="6" fillId="5" borderId="0" xfId="1" applyFont="1" applyFill="1" applyBorder="1" applyAlignment="1" applyProtection="1"/>
    <xf numFmtId="0" fontId="3" fillId="0" borderId="15" xfId="1" applyFill="1" applyBorder="1" applyAlignment="1" applyProtection="1">
      <protection locked="0"/>
    </xf>
    <xf numFmtId="0" fontId="3" fillId="0" borderId="25" xfId="1" applyBorder="1" applyAlignment="1" applyProtection="1">
      <protection locked="0"/>
    </xf>
    <xf numFmtId="0" fontId="6" fillId="3" borderId="6" xfId="1" applyFont="1" applyFill="1" applyBorder="1" applyAlignment="1" applyProtection="1"/>
    <xf numFmtId="0" fontId="6" fillId="3" borderId="7" xfId="1" applyFont="1" applyFill="1" applyBorder="1" applyAlignment="1" applyProtection="1"/>
    <xf numFmtId="0" fontId="6" fillId="3" borderId="18" xfId="1" applyFont="1" applyFill="1" applyBorder="1" applyAlignment="1" applyProtection="1"/>
    <xf numFmtId="0" fontId="11" fillId="5" borderId="11" xfId="1" applyFont="1" applyFill="1" applyBorder="1" applyAlignment="1" applyProtection="1"/>
    <xf numFmtId="0" fontId="11" fillId="5" borderId="0" xfId="1" applyFont="1" applyFill="1" applyBorder="1" applyAlignment="1" applyProtection="1"/>
    <xf numFmtId="0" fontId="6" fillId="5" borderId="11" xfId="1" applyFont="1" applyFill="1" applyBorder="1" applyAlignment="1" applyProtection="1"/>
    <xf numFmtId="0" fontId="6" fillId="5" borderId="10" xfId="1" applyFont="1" applyFill="1" applyBorder="1" applyAlignment="1" applyProtection="1"/>
    <xf numFmtId="0" fontId="10" fillId="3" borderId="11" xfId="1" applyFont="1" applyFill="1" applyBorder="1" applyAlignment="1" applyProtection="1"/>
    <xf numFmtId="0" fontId="3" fillId="0" borderId="17" xfId="1" applyFill="1" applyBorder="1" applyAlignment="1" applyProtection="1">
      <alignment horizontal="left"/>
      <protection locked="0"/>
    </xf>
    <xf numFmtId="0" fontId="10" fillId="0" borderId="8" xfId="1" applyFont="1" applyFill="1" applyBorder="1" applyAlignment="1" applyProtection="1">
      <alignment horizontal="left" vertical="center"/>
      <protection locked="0"/>
    </xf>
    <xf numFmtId="0" fontId="3" fillId="0" borderId="12" xfId="1" applyFill="1" applyBorder="1" applyAlignment="1" applyProtection="1">
      <alignment vertical="center"/>
      <protection locked="0"/>
    </xf>
    <xf numFmtId="0" fontId="3" fillId="0" borderId="13" xfId="1" applyFill="1" applyBorder="1" applyAlignment="1" applyProtection="1">
      <alignment vertical="center"/>
      <protection locked="0"/>
    </xf>
    <xf numFmtId="0" fontId="1" fillId="5" borderId="6" xfId="1" applyFont="1" applyFill="1" applyBorder="1" applyAlignment="1" applyProtection="1"/>
    <xf numFmtId="0" fontId="3" fillId="5" borderId="7" xfId="1" applyFill="1" applyBorder="1" applyAlignment="1" applyProtection="1"/>
    <xf numFmtId="0" fontId="3" fillId="0" borderId="8" xfId="1" applyBorder="1" applyAlignment="1" applyProtection="1">
      <alignment horizontal="left" vertical="center" wrapText="1"/>
      <protection locked="0"/>
    </xf>
    <xf numFmtId="0" fontId="3" fillId="0" borderId="12" xfId="1" applyBorder="1" applyAlignment="1" applyProtection="1">
      <alignment horizontal="left" vertical="center"/>
      <protection locked="0"/>
    </xf>
    <xf numFmtId="0" fontId="3" fillId="0" borderId="13" xfId="1" applyBorder="1" applyAlignment="1" applyProtection="1">
      <alignment horizontal="left" vertical="center"/>
      <protection locked="0"/>
    </xf>
    <xf numFmtId="0" fontId="11" fillId="3" borderId="44" xfId="1" applyFont="1" applyFill="1" applyBorder="1" applyAlignment="1" applyProtection="1">
      <alignment vertical="center" wrapText="1"/>
    </xf>
    <xf numFmtId="0" fontId="3" fillId="0" borderId="46" xfId="1" applyBorder="1" applyAlignment="1" applyProtection="1">
      <alignment vertical="center"/>
    </xf>
    <xf numFmtId="0" fontId="6" fillId="5" borderId="46" xfId="1" applyFont="1" applyFill="1" applyBorder="1" applyAlignment="1" applyProtection="1">
      <alignment horizontal="center" vertical="center"/>
    </xf>
    <xf numFmtId="0" fontId="3" fillId="5" borderId="46" xfId="1" applyFont="1" applyFill="1" applyBorder="1" applyAlignment="1" applyProtection="1">
      <alignment horizontal="center" vertical="center"/>
    </xf>
    <xf numFmtId="0" fontId="3" fillId="5" borderId="47" xfId="1" applyFont="1" applyFill="1" applyBorder="1" applyAlignment="1" applyProtection="1">
      <alignment horizontal="center" vertical="center"/>
    </xf>
    <xf numFmtId="14" fontId="3" fillId="0" borderId="48" xfId="1" applyNumberFormat="1" applyFill="1" applyBorder="1" applyAlignment="1" applyProtection="1">
      <alignment horizontal="left"/>
      <protection locked="0"/>
    </xf>
    <xf numFmtId="0" fontId="3" fillId="0" borderId="45" xfId="1" applyBorder="1" applyAlignment="1" applyProtection="1">
      <protection locked="0"/>
    </xf>
    <xf numFmtId="0" fontId="4" fillId="3" borderId="1" xfId="1" applyFont="1" applyFill="1" applyBorder="1" applyAlignment="1" applyProtection="1">
      <alignment wrapText="1"/>
    </xf>
    <xf numFmtId="0" fontId="4" fillId="3" borderId="2" xfId="1" applyFont="1" applyFill="1" applyBorder="1" applyAlignment="1" applyProtection="1">
      <alignment wrapText="1"/>
    </xf>
    <xf numFmtId="0" fontId="4" fillId="3" borderId="20" xfId="1" applyFont="1" applyFill="1" applyBorder="1" applyAlignment="1" applyProtection="1">
      <alignment wrapText="1"/>
    </xf>
    <xf numFmtId="0" fontId="6" fillId="5" borderId="11" xfId="1" applyFont="1" applyFill="1" applyBorder="1" applyAlignment="1" applyProtection="1">
      <alignment wrapText="1"/>
    </xf>
    <xf numFmtId="0" fontId="3" fillId="0" borderId="12" xfId="1" applyBorder="1" applyAlignment="1" applyProtection="1">
      <alignment horizontal="left" vertical="center" wrapText="1"/>
      <protection locked="0"/>
    </xf>
    <xf numFmtId="0" fontId="3" fillId="0" borderId="13" xfId="1" applyBorder="1" applyAlignment="1" applyProtection="1">
      <alignment horizontal="left" vertical="center" wrapText="1"/>
      <protection locked="0"/>
    </xf>
    <xf numFmtId="49" fontId="6" fillId="0" borderId="17" xfId="1" applyNumberFormat="1" applyFont="1" applyBorder="1" applyAlignment="1" applyProtection="1">
      <protection locked="0"/>
    </xf>
    <xf numFmtId="0" fontId="3" fillId="0" borderId="14" xfId="1" applyBorder="1" applyAlignment="1" applyProtection="1">
      <protection locked="0"/>
    </xf>
    <xf numFmtId="49" fontId="6" fillId="0" borderId="8" xfId="1" applyNumberFormat="1" applyFont="1" applyBorder="1" applyAlignment="1" applyProtection="1">
      <protection locked="0"/>
    </xf>
    <xf numFmtId="49" fontId="6" fillId="0" borderId="13" xfId="1" applyNumberFormat="1" applyFont="1" applyBorder="1" applyAlignment="1" applyProtection="1">
      <protection locked="0"/>
    </xf>
    <xf numFmtId="0" fontId="6" fillId="5" borderId="30" xfId="1" applyFont="1" applyFill="1" applyBorder="1" applyAlignment="1" applyProtection="1"/>
    <xf numFmtId="0" fontId="6" fillId="5" borderId="36" xfId="1" applyFont="1" applyFill="1" applyBorder="1" applyAlignment="1" applyProtection="1"/>
    <xf numFmtId="49" fontId="6" fillId="5" borderId="36" xfId="1" applyNumberFormat="1" applyFont="1" applyFill="1" applyBorder="1" applyAlignment="1" applyProtection="1"/>
    <xf numFmtId="49" fontId="6" fillId="5" borderId="43" xfId="1" applyNumberFormat="1" applyFont="1" applyFill="1" applyBorder="1" applyAlignment="1" applyProtection="1"/>
    <xf numFmtId="0" fontId="4" fillId="0" borderId="0" xfId="0" applyFont="1" applyBorder="1" applyAlignment="1"/>
    <xf numFmtId="0" fontId="4" fillId="0" borderId="22" xfId="0" applyFont="1" applyBorder="1" applyAlignment="1"/>
    <xf numFmtId="0" fontId="4" fillId="8" borderId="11" xfId="1" applyFont="1" applyFill="1" applyBorder="1" applyAlignment="1" applyProtection="1">
      <alignment horizontal="center" wrapText="1"/>
    </xf>
    <xf numFmtId="0" fontId="3" fillId="8" borderId="0" xfId="1" applyFill="1" applyBorder="1" applyAlignment="1" applyProtection="1">
      <alignment horizontal="center" wrapText="1"/>
    </xf>
    <xf numFmtId="0" fontId="3" fillId="8" borderId="10" xfId="1" applyFill="1" applyBorder="1" applyAlignment="1" applyProtection="1">
      <alignment horizontal="center" wrapText="1"/>
    </xf>
    <xf numFmtId="0" fontId="3" fillId="5" borderId="11" xfId="1" applyFill="1" applyBorder="1" applyAlignment="1" applyProtection="1"/>
    <xf numFmtId="0" fontId="3" fillId="5" borderId="10" xfId="1" applyFill="1" applyBorder="1" applyAlignment="1" applyProtection="1"/>
    <xf numFmtId="0" fontId="1" fillId="3" borderId="1" xfId="1" applyFont="1" applyFill="1" applyBorder="1" applyAlignment="1" applyProtection="1">
      <alignment horizontal="center" vertical="center"/>
    </xf>
    <xf numFmtId="0" fontId="3" fillId="3" borderId="2" xfId="1" applyFill="1" applyBorder="1" applyAlignment="1" applyProtection="1">
      <alignment horizontal="center" vertical="center"/>
    </xf>
    <xf numFmtId="0" fontId="11" fillId="5" borderId="2" xfId="1" applyFont="1" applyFill="1" applyBorder="1" applyAlignment="1" applyProtection="1"/>
    <xf numFmtId="0" fontId="6" fillId="0" borderId="3" xfId="1" applyFont="1" applyBorder="1" applyAlignment="1" applyProtection="1">
      <alignment horizontal="left"/>
      <protection locked="0"/>
    </xf>
    <xf numFmtId="0" fontId="6" fillId="0" borderId="4" xfId="1" applyFont="1" applyBorder="1" applyAlignment="1" applyProtection="1">
      <alignment horizontal="left"/>
      <protection locked="0"/>
    </xf>
    <xf numFmtId="0" fontId="6" fillId="0" borderId="5" xfId="1" applyFont="1" applyBorder="1" applyAlignment="1" applyProtection="1">
      <alignment horizontal="left"/>
      <protection locked="0"/>
    </xf>
    <xf numFmtId="0" fontId="5" fillId="8" borderId="44" xfId="0" applyFont="1" applyFill="1" applyBorder="1" applyAlignment="1">
      <alignment horizontal="center" vertical="center" wrapText="1"/>
    </xf>
    <xf numFmtId="0" fontId="5" fillId="8" borderId="46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11" fillId="3" borderId="11" xfId="1" applyFont="1" applyFill="1" applyBorder="1" applyAlignment="1" applyProtection="1">
      <alignment vertical="center"/>
    </xf>
    <xf numFmtId="0" fontId="11" fillId="3" borderId="0" xfId="1" applyFont="1" applyFill="1" applyBorder="1" applyAlignment="1" applyProtection="1">
      <alignment vertical="center"/>
    </xf>
    <xf numFmtId="3" fontId="6" fillId="0" borderId="31" xfId="1" applyNumberFormat="1" applyFont="1" applyBorder="1" applyAlignment="1" applyProtection="1">
      <alignment horizontal="left"/>
      <protection locked="0"/>
    </xf>
    <xf numFmtId="3" fontId="6" fillId="0" borderId="13" xfId="1" applyNumberFormat="1" applyFont="1" applyBorder="1" applyAlignment="1" applyProtection="1">
      <alignment horizontal="left"/>
      <protection locked="0"/>
    </xf>
    <xf numFmtId="0" fontId="6" fillId="5" borderId="6" xfId="1" applyFont="1" applyFill="1" applyBorder="1" applyAlignment="1" applyProtection="1">
      <alignment horizontal="left" wrapText="1"/>
    </xf>
    <xf numFmtId="0" fontId="3" fillId="5" borderId="7" xfId="1" applyFill="1" applyBorder="1" applyAlignment="1" applyProtection="1">
      <alignment horizontal="left"/>
    </xf>
    <xf numFmtId="14" fontId="6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Fill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wrapText="1"/>
    </xf>
    <xf numFmtId="0" fontId="1" fillId="3" borderId="0" xfId="1" applyFont="1" applyFill="1" applyBorder="1" applyAlignment="1" applyProtection="1"/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8" fillId="5" borderId="11" xfId="1" applyFont="1" applyFill="1" applyBorder="1" applyAlignment="1" applyProtection="1"/>
    <xf numFmtId="0" fontId="6" fillId="0" borderId="8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8" fillId="0" borderId="8" xfId="1" applyFont="1" applyFill="1" applyBorder="1" applyAlignment="1" applyProtection="1">
      <alignment horizontal="right"/>
      <protection locked="0"/>
    </xf>
    <xf numFmtId="0" fontId="3" fillId="0" borderId="9" xfId="1" applyFill="1" applyBorder="1" applyAlignment="1" applyProtection="1">
      <protection locked="0"/>
    </xf>
    <xf numFmtId="49" fontId="18" fillId="4" borderId="8" xfId="5" applyNumberFormat="1" applyFont="1" applyFill="1" applyBorder="1" applyAlignment="1" applyProtection="1"/>
    <xf numFmtId="0" fontId="1" fillId="4" borderId="12" xfId="5" applyFill="1" applyBorder="1" applyAlignment="1" applyProtection="1"/>
    <xf numFmtId="49" fontId="28" fillId="4" borderId="0" xfId="5" applyNumberFormat="1" applyFont="1" applyFill="1" applyBorder="1" applyAlignment="1" applyProtection="1"/>
    <xf numFmtId="0" fontId="1" fillId="4" borderId="0" xfId="5" applyFill="1" applyAlignment="1" applyProtection="1"/>
    <xf numFmtId="49" fontId="28" fillId="4" borderId="7" xfId="5" applyNumberFormat="1" applyFont="1" applyFill="1" applyBorder="1" applyAlignment="1" applyProtection="1"/>
    <xf numFmtId="0" fontId="1" fillId="4" borderId="7" xfId="5" applyFill="1" applyBorder="1" applyAlignment="1" applyProtection="1"/>
    <xf numFmtId="0" fontId="4" fillId="4" borderId="8" xfId="5" applyFont="1" applyFill="1" applyBorder="1" applyAlignment="1" applyProtection="1">
      <alignment horizontal="center"/>
      <protection locked="0"/>
    </xf>
    <xf numFmtId="0" fontId="4" fillId="4" borderId="12" xfId="5" applyFont="1" applyFill="1" applyBorder="1" applyAlignment="1" applyProtection="1">
      <alignment horizontal="center"/>
      <protection locked="0"/>
    </xf>
    <xf numFmtId="0" fontId="4" fillId="4" borderId="9" xfId="5" applyFont="1" applyFill="1" applyBorder="1" applyAlignment="1" applyProtection="1">
      <alignment horizontal="center"/>
      <protection locked="0"/>
    </xf>
    <xf numFmtId="49" fontId="29" fillId="4" borderId="23" xfId="5" applyNumberFormat="1" applyFont="1" applyFill="1" applyBorder="1" applyAlignment="1" applyProtection="1">
      <alignment vertical="center" wrapText="1"/>
    </xf>
    <xf numFmtId="0" fontId="8" fillId="4" borderId="0" xfId="5" applyFont="1" applyFill="1" applyBorder="1" applyAlignment="1" applyProtection="1">
      <alignment vertical="center"/>
    </xf>
    <xf numFmtId="0" fontId="8" fillId="4" borderId="22" xfId="5" applyFont="1" applyFill="1" applyBorder="1" applyAlignment="1" applyProtection="1">
      <alignment vertical="center"/>
    </xf>
    <xf numFmtId="49" fontId="44" fillId="4" borderId="8" xfId="5" applyNumberFormat="1" applyFont="1" applyFill="1" applyBorder="1" applyAlignment="1" applyProtection="1"/>
    <xf numFmtId="49" fontId="20" fillId="4" borderId="12" xfId="5" applyNumberFormat="1" applyFont="1" applyFill="1" applyBorder="1" applyAlignment="1" applyProtection="1">
      <alignment horizontal="right"/>
    </xf>
    <xf numFmtId="0" fontId="1" fillId="4" borderId="9" xfId="5" applyFill="1" applyBorder="1" applyAlignment="1" applyProtection="1">
      <alignment horizontal="right"/>
    </xf>
    <xf numFmtId="0" fontId="18" fillId="0" borderId="0" xfId="5" applyFont="1" applyAlignment="1" applyProtection="1">
      <alignment horizontal="center"/>
      <protection locked="0"/>
    </xf>
    <xf numFmtId="0" fontId="1" fillId="0" borderId="0" xfId="5" applyAlignment="1" applyProtection="1">
      <alignment horizontal="center"/>
      <protection locked="0"/>
    </xf>
    <xf numFmtId="0" fontId="23" fillId="4" borderId="0" xfId="5" applyFont="1" applyFill="1" applyBorder="1" applyAlignment="1" applyProtection="1">
      <alignment horizontal="center"/>
    </xf>
    <xf numFmtId="0" fontId="1" fillId="4" borderId="0" xfId="5" applyFill="1" applyAlignment="1" applyProtection="1">
      <alignment horizontal="center"/>
    </xf>
    <xf numFmtId="0" fontId="23" fillId="4" borderId="0" xfId="5" applyFont="1" applyFill="1" applyAlignment="1" applyProtection="1">
      <alignment horizontal="center"/>
    </xf>
    <xf numFmtId="49" fontId="18" fillId="4" borderId="31" xfId="5" applyNumberFormat="1" applyFont="1" applyFill="1" applyBorder="1" applyAlignment="1" applyProtection="1"/>
    <xf numFmtId="0" fontId="1" fillId="4" borderId="12" xfId="5" applyFont="1" applyFill="1" applyBorder="1" applyAlignment="1" applyProtection="1"/>
    <xf numFmtId="166" fontId="6" fillId="9" borderId="16" xfId="0" applyNumberFormat="1" applyFont="1" applyFill="1" applyBorder="1" applyAlignment="1" applyProtection="1">
      <alignment horizontal="right"/>
      <protection locked="0"/>
    </xf>
  </cellXfs>
  <cellStyles count="6">
    <cellStyle name="Hypertextový odkaz" xfId="2" builtinId="8"/>
    <cellStyle name="Normální" xfId="0" builtinId="0"/>
    <cellStyle name="Normální 2" xfId="1" xr:uid="{AC4CEED3-2572-4157-B3E3-83595F77817A}"/>
    <cellStyle name="Normální 3" xfId="4" xr:uid="{802D4BE8-47F6-4EE3-B338-6A86E70CB5A7}"/>
    <cellStyle name="Normální 4" xfId="5" xr:uid="{E0E677F8-A1DA-4499-823A-5D80F2821AA4}"/>
    <cellStyle name="Procenta" xfId="3" builtinId="5"/>
  </cellStyles>
  <dxfs count="6">
    <dxf>
      <fill>
        <patternFill>
          <bgColor theme="0"/>
        </patternFill>
      </fill>
    </dxf>
    <dxf>
      <font>
        <color rgb="FFFF0000"/>
      </font>
    </dxf>
    <dxf>
      <fill>
        <patternFill>
          <bgColor theme="0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.pavlova\Downloads\VYUCTOVANI%20JEDNOLET&#201;%20DOTACE_KNIHY%20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účtování_jednoletý projekt"/>
      <sheetName val="Data"/>
      <sheetName val="List1"/>
      <sheetName val="Přehled dokladů"/>
    </sheetNames>
    <sheetDataSet>
      <sheetData sheetId="0"/>
      <sheetData sheetId="1">
        <row r="1">
          <cell r="E1" t="str">
            <v xml:space="preserve">Hl. město Praha    10 </v>
          </cell>
        </row>
        <row r="2">
          <cell r="E2" t="str">
            <v>Středočeský kraj   20</v>
          </cell>
          <cell r="H2" t="str">
            <v>5212   fyzická osoba</v>
          </cell>
          <cell r="I2" t="str">
            <v>5221   obecně prospěšná spol.</v>
          </cell>
          <cell r="J2" t="str">
            <v xml:space="preserve"> 2015 / 2. čtvrtletí   </v>
          </cell>
          <cell r="K2" t="str">
            <v>ano</v>
          </cell>
          <cell r="M2" t="str">
            <v xml:space="preserve">Hl. město Praha   </v>
          </cell>
        </row>
        <row r="3">
          <cell r="E3" t="str">
            <v xml:space="preserve">201   Benešov   </v>
          </cell>
          <cell r="H3" t="str">
            <v>5213   obchodní spol.</v>
          </cell>
          <cell r="I3" t="str">
            <v>5222   spolek (dříve obč. sdružení)</v>
          </cell>
          <cell r="J3" t="str">
            <v xml:space="preserve"> 2015 / 3. čtvrtletí  </v>
          </cell>
          <cell r="K3" t="str">
            <v>ne</v>
          </cell>
          <cell r="M3" t="str">
            <v xml:space="preserve">Jihočeský  </v>
          </cell>
        </row>
        <row r="4">
          <cell r="E4" t="str">
            <v xml:space="preserve">202   Beroun   </v>
          </cell>
          <cell r="H4" t="str">
            <v>družstvo</v>
          </cell>
          <cell r="I4" t="str">
            <v>5229   sdružení práv. osob</v>
          </cell>
          <cell r="J4" t="str">
            <v xml:space="preserve"> 2015 / 4. čtvrtletí  </v>
          </cell>
          <cell r="M4" t="str">
            <v>Jihomoravský</v>
          </cell>
        </row>
        <row r="5">
          <cell r="E5" t="str">
            <v xml:space="preserve">203   Kladno  </v>
          </cell>
          <cell r="H5" t="str">
            <v>jiný subjekt</v>
          </cell>
          <cell r="I5" t="str">
            <v>5229   nadace, nadační fond</v>
          </cell>
          <cell r="J5">
            <v>2016</v>
          </cell>
          <cell r="M5" t="str">
            <v xml:space="preserve">Karlovarský </v>
          </cell>
        </row>
        <row r="6">
          <cell r="E6" t="str">
            <v xml:space="preserve">204   Kolín </v>
          </cell>
          <cell r="I6" t="str">
            <v>5321   přísp. org. měst a obcí</v>
          </cell>
          <cell r="J6">
            <v>2017</v>
          </cell>
          <cell r="M6" t="str">
            <v>Královéhradecký</v>
          </cell>
        </row>
        <row r="7">
          <cell r="E7" t="str">
            <v xml:space="preserve">205   Kutná Hora </v>
          </cell>
          <cell r="I7" t="str">
            <v>5323   přísp. org. kraj. úřadů</v>
          </cell>
          <cell r="M7" t="str">
            <v xml:space="preserve">Liberecký </v>
          </cell>
        </row>
        <row r="8">
          <cell r="E8" t="str">
            <v xml:space="preserve">206   Mělník  </v>
          </cell>
          <cell r="I8" t="str">
            <v>5332   vysoká škola</v>
          </cell>
          <cell r="M8" t="str">
            <v xml:space="preserve">Moravskoslezský </v>
          </cell>
        </row>
        <row r="9">
          <cell r="E9" t="str">
            <v xml:space="preserve">207   Mladá Boleslav </v>
          </cell>
          <cell r="I9" t="str">
            <v>5334   veřejná výzkum. instituce</v>
          </cell>
          <cell r="M9" t="str">
            <v xml:space="preserve">Olomoucký   </v>
          </cell>
        </row>
        <row r="10">
          <cell r="E10" t="str">
            <v xml:space="preserve">208   Nymburk  </v>
          </cell>
          <cell r="I10" t="str">
            <v>jiný subjekt</v>
          </cell>
          <cell r="M10" t="str">
            <v xml:space="preserve">Pardubický  </v>
          </cell>
        </row>
        <row r="11">
          <cell r="E11" t="str">
            <v xml:space="preserve">209   Praha-východ  </v>
          </cell>
          <cell r="M11" t="str">
            <v xml:space="preserve">Plzeňský </v>
          </cell>
        </row>
        <row r="12">
          <cell r="E12" t="str">
            <v xml:space="preserve">20A   Praha-západ </v>
          </cell>
          <cell r="M12" t="str">
            <v xml:space="preserve">Středočeský   </v>
          </cell>
        </row>
        <row r="13">
          <cell r="E13" t="str">
            <v xml:space="preserve">20B   Příbram  </v>
          </cell>
          <cell r="M13" t="str">
            <v xml:space="preserve">Ústecký </v>
          </cell>
        </row>
        <row r="14">
          <cell r="E14" t="str">
            <v xml:space="preserve">20C   Rakovník  </v>
          </cell>
          <cell r="M14" t="str">
            <v xml:space="preserve">Vysočina  </v>
          </cell>
        </row>
        <row r="15">
          <cell r="M15" t="str">
            <v xml:space="preserve">Zlínský </v>
          </cell>
        </row>
        <row r="16">
          <cell r="E16" t="str">
            <v>Jihočeský kraj    31</v>
          </cell>
        </row>
        <row r="17">
          <cell r="E17" t="str">
            <v>311   České Budějovice</v>
          </cell>
        </row>
        <row r="18">
          <cell r="E18" t="str">
            <v>312   Český Krumlov</v>
          </cell>
        </row>
        <row r="19">
          <cell r="E19" t="str">
            <v>313   Jindřichův Hradec</v>
          </cell>
        </row>
        <row r="20">
          <cell r="E20" t="str">
            <v xml:space="preserve">314   Písek  </v>
          </cell>
        </row>
        <row r="21">
          <cell r="E21" t="str">
            <v xml:space="preserve">315   Prachatice </v>
          </cell>
        </row>
        <row r="22">
          <cell r="E22" t="str">
            <v xml:space="preserve">316   Strakonice  </v>
          </cell>
        </row>
        <row r="23">
          <cell r="E23" t="str">
            <v xml:space="preserve">317   Tábor   </v>
          </cell>
        </row>
        <row r="25">
          <cell r="E25" t="str">
            <v>Plzeňský kraj   32</v>
          </cell>
        </row>
        <row r="26">
          <cell r="E26" t="str">
            <v>321   Domažlice</v>
          </cell>
        </row>
        <row r="27">
          <cell r="E27" t="str">
            <v>322   Klatovy</v>
          </cell>
        </row>
        <row r="28">
          <cell r="E28" t="str">
            <v xml:space="preserve">323   Plzeň-město  </v>
          </cell>
        </row>
        <row r="29">
          <cell r="E29" t="str">
            <v xml:space="preserve">324   Plzeň-jih </v>
          </cell>
        </row>
        <row r="30">
          <cell r="E30" t="str">
            <v xml:space="preserve">325   Plzeň-sever               </v>
          </cell>
        </row>
        <row r="31">
          <cell r="E31" t="str">
            <v xml:space="preserve">326   Rokycany </v>
          </cell>
        </row>
        <row r="32">
          <cell r="E32" t="str">
            <v xml:space="preserve">327   Tachov </v>
          </cell>
        </row>
        <row r="34">
          <cell r="E34" t="str">
            <v>Karlovarský kraj   41</v>
          </cell>
        </row>
        <row r="35">
          <cell r="E35" t="str">
            <v>411   Cheb</v>
          </cell>
        </row>
        <row r="36">
          <cell r="E36" t="str">
            <v>412   Karlovy Vary</v>
          </cell>
        </row>
        <row r="37">
          <cell r="E37" t="str">
            <v>413   Sokolov</v>
          </cell>
        </row>
        <row r="39">
          <cell r="E39" t="str">
            <v>Ústecký kraj   42</v>
          </cell>
        </row>
        <row r="40">
          <cell r="E40" t="str">
            <v>421   Děčín</v>
          </cell>
        </row>
        <row r="41">
          <cell r="E41" t="str">
            <v>422   Chomutov</v>
          </cell>
        </row>
        <row r="42">
          <cell r="E42" t="str">
            <v>423   Litoměřice</v>
          </cell>
        </row>
        <row r="43">
          <cell r="E43" t="str">
            <v>424   Louny</v>
          </cell>
        </row>
        <row r="44">
          <cell r="E44" t="str">
            <v>425   Most</v>
          </cell>
        </row>
        <row r="45">
          <cell r="E45" t="str">
            <v>426   Teplice</v>
          </cell>
        </row>
        <row r="46">
          <cell r="E46" t="str">
            <v>427   Ústí nad Labem</v>
          </cell>
        </row>
        <row r="48">
          <cell r="E48" t="str">
            <v>Liberecký kraj   51</v>
          </cell>
        </row>
        <row r="49">
          <cell r="E49" t="str">
            <v>511   Česká Lípa</v>
          </cell>
        </row>
        <row r="50">
          <cell r="E50" t="str">
            <v>512   Jablonec n. Nisou</v>
          </cell>
        </row>
        <row r="51">
          <cell r="E51" t="str">
            <v>513   Liberec</v>
          </cell>
        </row>
        <row r="52">
          <cell r="E52" t="str">
            <v>514   Semily</v>
          </cell>
        </row>
        <row r="54">
          <cell r="E54" t="str">
            <v>Královéhradecký kraj   52</v>
          </cell>
        </row>
        <row r="55">
          <cell r="E55" t="str">
            <v>521   Hradec Králové</v>
          </cell>
        </row>
        <row r="56">
          <cell r="E56" t="str">
            <v>522   Jičín</v>
          </cell>
        </row>
        <row r="57">
          <cell r="E57" t="str">
            <v>523   Náchod</v>
          </cell>
        </row>
        <row r="58">
          <cell r="E58" t="str">
            <v>524   Rychnov n.Kněžnou</v>
          </cell>
        </row>
        <row r="59">
          <cell r="E59" t="str">
            <v>525   Trutnov</v>
          </cell>
        </row>
        <row r="61">
          <cell r="E61" t="str">
            <v>Pardubický kraj   53</v>
          </cell>
        </row>
        <row r="62">
          <cell r="E62" t="str">
            <v>531   Chrudim</v>
          </cell>
        </row>
        <row r="63">
          <cell r="E63" t="str">
            <v>532   Pardubice</v>
          </cell>
        </row>
        <row r="64">
          <cell r="E64" t="str">
            <v>533   Svitavy</v>
          </cell>
        </row>
        <row r="65">
          <cell r="E65" t="str">
            <v>534   Ústí n. Orlicí</v>
          </cell>
        </row>
        <row r="67">
          <cell r="E67" t="str">
            <v>Kraj Vysočina   63</v>
          </cell>
        </row>
        <row r="68">
          <cell r="E68" t="str">
            <v>631   Havlíčkův Brod</v>
          </cell>
        </row>
        <row r="69">
          <cell r="E69" t="str">
            <v>632   Jihlava</v>
          </cell>
        </row>
        <row r="70">
          <cell r="E70" t="str">
            <v>633   Pelhřimov</v>
          </cell>
        </row>
        <row r="71">
          <cell r="E71" t="str">
            <v>634   Třebíč</v>
          </cell>
        </row>
        <row r="72">
          <cell r="E72" t="str">
            <v>635   Žďár n. Sázavou</v>
          </cell>
        </row>
        <row r="74">
          <cell r="E74" t="str">
            <v>Jihomoravský kraj   64</v>
          </cell>
        </row>
        <row r="75">
          <cell r="E75" t="str">
            <v>641   Blansko</v>
          </cell>
        </row>
        <row r="76">
          <cell r="E76" t="str">
            <v>642   Brno-město</v>
          </cell>
        </row>
        <row r="77">
          <cell r="E77" t="str">
            <v>643   Brno-venkov</v>
          </cell>
        </row>
        <row r="78">
          <cell r="E78" t="str">
            <v>644   Břeclav</v>
          </cell>
        </row>
        <row r="79">
          <cell r="E79" t="str">
            <v>645   Hodonín</v>
          </cell>
        </row>
        <row r="80">
          <cell r="E80" t="str">
            <v>646   Vyškov</v>
          </cell>
        </row>
        <row r="81">
          <cell r="E81" t="str">
            <v>647   Znojmo</v>
          </cell>
        </row>
        <row r="83">
          <cell r="E83" t="str">
            <v>Olomoucký kraj   71</v>
          </cell>
        </row>
        <row r="84">
          <cell r="E84" t="str">
            <v>711   Jeseník</v>
          </cell>
        </row>
        <row r="85">
          <cell r="E85" t="str">
            <v>712   Olomouc</v>
          </cell>
        </row>
        <row r="86">
          <cell r="E86" t="str">
            <v>713   Prostějov</v>
          </cell>
        </row>
        <row r="87">
          <cell r="E87" t="str">
            <v>714   Přerov</v>
          </cell>
        </row>
        <row r="88">
          <cell r="E88" t="str">
            <v>715   Šumperk</v>
          </cell>
        </row>
        <row r="90">
          <cell r="E90" t="str">
            <v>Zlínský kraj   72</v>
          </cell>
        </row>
        <row r="91">
          <cell r="E91" t="str">
            <v>721   Kroměříž</v>
          </cell>
        </row>
        <row r="92">
          <cell r="E92" t="str">
            <v>722   Uh. Hradiště</v>
          </cell>
        </row>
        <row r="93">
          <cell r="E93" t="str">
            <v>723   Vsetín</v>
          </cell>
        </row>
        <row r="94">
          <cell r="E94" t="str">
            <v>724   Zlín</v>
          </cell>
        </row>
        <row r="96">
          <cell r="E96" t="str">
            <v>Moravskoslezský kraj   80</v>
          </cell>
        </row>
        <row r="97">
          <cell r="E97" t="str">
            <v>801   Bruntál</v>
          </cell>
        </row>
        <row r="98">
          <cell r="E98" t="str">
            <v>802   Frýdek-Místek</v>
          </cell>
        </row>
        <row r="99">
          <cell r="E99" t="str">
            <v>803   Karviná</v>
          </cell>
        </row>
        <row r="100">
          <cell r="E100" t="str">
            <v>804   Nový Jičín</v>
          </cell>
        </row>
        <row r="101">
          <cell r="E101" t="str">
            <v>805   Opava</v>
          </cell>
        </row>
        <row r="102">
          <cell r="E102" t="str">
            <v>806   Ostrava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CA31-FC23-4FE6-A39D-DD290E8C24FB}">
  <dimension ref="A1:I100"/>
  <sheetViews>
    <sheetView tabSelected="1" topLeftCell="A46" zoomScaleNormal="100" workbookViewId="0">
      <selection activeCell="N63" sqref="N63"/>
    </sheetView>
  </sheetViews>
  <sheetFormatPr defaultColWidth="9.140625" defaultRowHeight="15" x14ac:dyDescent="0.25"/>
  <cols>
    <col min="1" max="1" width="9.28515625" style="1" customWidth="1"/>
    <col min="2" max="2" width="12.28515625" style="1" customWidth="1"/>
    <col min="3" max="3" width="8.85546875" style="1" customWidth="1"/>
    <col min="4" max="4" width="9.42578125" style="1" customWidth="1"/>
    <col min="5" max="5" width="10.140625" style="1" customWidth="1"/>
    <col min="6" max="6" width="12.42578125" style="1" customWidth="1"/>
    <col min="7" max="7" width="11.85546875" style="1" customWidth="1"/>
    <col min="8" max="8" width="10.5703125" style="1" customWidth="1"/>
    <col min="9" max="9" width="10.42578125" style="1" customWidth="1"/>
    <col min="10" max="16384" width="9.140625" style="1"/>
  </cols>
  <sheetData>
    <row r="1" spans="1:9" ht="27" customHeight="1" thickBot="1" x14ac:dyDescent="0.3">
      <c r="A1" s="447" t="str">
        <f ca="1">MID(CELL("filename",A1),FIND("[",CELL("filename",A1))+1,FIND("]",(CELL("filename",A1)))-FIND("[",CELL("filename",A1))-6)</f>
        <v>VYÚČTOVÁNÍ  JEDNOLETÉ DOTACE 2024</v>
      </c>
      <c r="B1" s="448"/>
      <c r="C1" s="448"/>
      <c r="D1" s="448"/>
      <c r="E1" s="448"/>
      <c r="F1" s="448"/>
      <c r="G1" s="448"/>
      <c r="H1" s="448"/>
      <c r="I1" s="449"/>
    </row>
    <row r="2" spans="1:9" ht="60" customHeight="1" x14ac:dyDescent="0.25">
      <c r="A2" s="436" t="s">
        <v>0</v>
      </c>
      <c r="B2" s="437"/>
      <c r="C2" s="437"/>
      <c r="D2" s="437"/>
      <c r="E2" s="437"/>
      <c r="F2" s="437"/>
      <c r="G2" s="437"/>
      <c r="H2" s="437"/>
      <c r="I2" s="438"/>
    </row>
    <row r="3" spans="1:9" ht="18.75" customHeight="1" x14ac:dyDescent="0.25">
      <c r="A3" s="309" t="s">
        <v>127</v>
      </c>
      <c r="B3" s="310"/>
      <c r="C3" s="310"/>
      <c r="D3" s="310"/>
      <c r="E3" s="310"/>
      <c r="F3" s="305" t="s">
        <v>128</v>
      </c>
      <c r="G3" s="305"/>
      <c r="H3" s="305"/>
      <c r="I3" s="306"/>
    </row>
    <row r="4" spans="1:9" ht="39.75" customHeight="1" thickBot="1" x14ac:dyDescent="0.3">
      <c r="A4" s="307" t="s">
        <v>129</v>
      </c>
      <c r="B4" s="308"/>
      <c r="C4" s="308"/>
      <c r="D4" s="308"/>
      <c r="E4" s="308"/>
      <c r="F4" s="305" t="s">
        <v>73</v>
      </c>
      <c r="G4" s="305"/>
      <c r="H4" s="305"/>
      <c r="I4" s="306"/>
    </row>
    <row r="5" spans="1:9" ht="9.75" customHeight="1" thickBot="1" x14ac:dyDescent="0.3">
      <c r="A5" s="439"/>
      <c r="B5" s="386"/>
      <c r="C5" s="386"/>
      <c r="D5" s="386"/>
      <c r="E5" s="386"/>
      <c r="F5" s="386"/>
      <c r="G5" s="386"/>
      <c r="H5" s="386"/>
      <c r="I5" s="440"/>
    </row>
    <row r="6" spans="1:9" x14ac:dyDescent="0.25">
      <c r="A6" s="441" t="s">
        <v>130</v>
      </c>
      <c r="B6" s="442"/>
      <c r="C6" s="442"/>
      <c r="D6" s="442"/>
      <c r="E6" s="443" t="s">
        <v>1</v>
      </c>
      <c r="F6" s="443"/>
      <c r="G6" s="444"/>
      <c r="H6" s="445"/>
      <c r="I6" s="446"/>
    </row>
    <row r="7" spans="1:9" ht="15" customHeight="1" x14ac:dyDescent="0.25">
      <c r="A7" s="454" t="s">
        <v>2</v>
      </c>
      <c r="B7" s="455"/>
      <c r="C7" s="455"/>
      <c r="D7" s="455"/>
      <c r="E7" s="455"/>
      <c r="F7" s="455"/>
      <c r="G7" s="456"/>
      <c r="H7" s="457"/>
      <c r="I7" s="128"/>
    </row>
    <row r="8" spans="1:9" ht="21" customHeight="1" x14ac:dyDescent="0.25">
      <c r="A8" s="458" t="s">
        <v>3</v>
      </c>
      <c r="B8" s="459"/>
      <c r="C8" s="460"/>
      <c r="D8" s="461"/>
      <c r="E8" s="461"/>
      <c r="F8" s="461"/>
      <c r="G8" s="461"/>
      <c r="H8" s="461"/>
      <c r="I8" s="462"/>
    </row>
    <row r="9" spans="1:9" ht="15" customHeight="1" x14ac:dyDescent="0.25">
      <c r="A9" s="463" t="s">
        <v>132</v>
      </c>
      <c r="B9" s="386"/>
      <c r="C9" s="464"/>
      <c r="D9" s="465"/>
      <c r="E9" s="465"/>
      <c r="F9" s="465"/>
      <c r="G9" s="465"/>
      <c r="H9" s="465"/>
      <c r="I9" s="466"/>
    </row>
    <row r="10" spans="1:9" ht="15.75" customHeight="1" x14ac:dyDescent="0.25">
      <c r="A10" s="463" t="s">
        <v>4</v>
      </c>
      <c r="B10" s="386"/>
      <c r="C10" s="467"/>
      <c r="D10" s="468"/>
      <c r="E10" s="140"/>
      <c r="F10" s="129" t="s">
        <v>5</v>
      </c>
      <c r="G10" s="469"/>
      <c r="H10" s="470"/>
      <c r="I10" s="130"/>
    </row>
    <row r="11" spans="1:9" x14ac:dyDescent="0.25">
      <c r="A11" s="375" t="s">
        <v>133</v>
      </c>
      <c r="B11" s="386"/>
      <c r="C11" s="386"/>
      <c r="D11" s="386"/>
      <c r="E11" s="386"/>
      <c r="F11" s="405"/>
      <c r="G11" s="406"/>
      <c r="H11" s="406"/>
      <c r="I11" s="407"/>
    </row>
    <row r="12" spans="1:9" x14ac:dyDescent="0.25">
      <c r="A12" s="408" t="s">
        <v>131</v>
      </c>
      <c r="B12" s="409"/>
      <c r="C12" s="409"/>
      <c r="D12" s="410"/>
      <c r="E12" s="411"/>
      <c r="F12" s="411"/>
      <c r="G12" s="411"/>
      <c r="H12" s="411"/>
      <c r="I12" s="412"/>
    </row>
    <row r="13" spans="1:9" s="2" customFormat="1" x14ac:dyDescent="0.25">
      <c r="A13" s="450" t="s">
        <v>6</v>
      </c>
      <c r="B13" s="451"/>
      <c r="C13" s="451"/>
      <c r="D13" s="451"/>
      <c r="E13" s="451"/>
      <c r="F13" s="393" t="s">
        <v>7</v>
      </c>
      <c r="G13" s="393"/>
      <c r="H13" s="452"/>
      <c r="I13" s="453"/>
    </row>
    <row r="14" spans="1:9" x14ac:dyDescent="0.25">
      <c r="A14" s="401" t="s">
        <v>8</v>
      </c>
      <c r="B14" s="393"/>
      <c r="C14" s="393"/>
      <c r="D14" s="3"/>
      <c r="E14" s="131"/>
      <c r="F14" s="393" t="s">
        <v>9</v>
      </c>
      <c r="G14" s="393"/>
      <c r="H14" s="428"/>
      <c r="I14" s="429"/>
    </row>
    <row r="15" spans="1:9" x14ac:dyDescent="0.25">
      <c r="A15" s="401"/>
      <c r="B15" s="393"/>
      <c r="C15" s="393"/>
      <c r="D15" s="132"/>
      <c r="E15" s="131"/>
      <c r="F15" s="131" t="s">
        <v>10</v>
      </c>
      <c r="G15" s="131"/>
      <c r="H15" s="426"/>
      <c r="I15" s="427"/>
    </row>
    <row r="16" spans="1:9" x14ac:dyDescent="0.25">
      <c r="A16" s="401" t="s">
        <v>11</v>
      </c>
      <c r="B16" s="393"/>
      <c r="C16" s="393"/>
      <c r="D16" s="4"/>
      <c r="E16" s="133"/>
      <c r="F16" s="393" t="s">
        <v>12</v>
      </c>
      <c r="G16" s="393"/>
      <c r="H16" s="428"/>
      <c r="I16" s="429"/>
    </row>
    <row r="17" spans="1:9" ht="12.75" customHeight="1" thickBot="1" x14ac:dyDescent="0.3">
      <c r="A17" s="430"/>
      <c r="B17" s="431"/>
      <c r="C17" s="431"/>
      <c r="D17" s="431"/>
      <c r="E17" s="431"/>
      <c r="F17" s="431"/>
      <c r="G17" s="431"/>
      <c r="H17" s="432"/>
      <c r="I17" s="433"/>
    </row>
    <row r="18" spans="1:9" ht="10.5" customHeight="1" thickBot="1" x14ac:dyDescent="0.3">
      <c r="A18" s="145"/>
      <c r="B18" s="235"/>
      <c r="C18" s="235"/>
      <c r="D18" s="235"/>
      <c r="E18" s="235"/>
      <c r="F18" s="235"/>
      <c r="G18" s="235"/>
      <c r="H18" s="235"/>
      <c r="I18" s="151"/>
    </row>
    <row r="19" spans="1:9" ht="15.75" customHeight="1" thickBot="1" x14ac:dyDescent="0.3">
      <c r="A19" s="413" t="s">
        <v>87</v>
      </c>
      <c r="B19" s="414"/>
      <c r="C19" s="414"/>
      <c r="D19" s="414"/>
      <c r="E19" s="415" t="s">
        <v>13</v>
      </c>
      <c r="F19" s="416"/>
      <c r="G19" s="417"/>
      <c r="H19" s="418"/>
      <c r="I19" s="419"/>
    </row>
    <row r="20" spans="1:9" ht="2.25" customHeight="1" thickBot="1" x14ac:dyDescent="0.3">
      <c r="A20" s="7"/>
      <c r="B20" s="8"/>
      <c r="C20" s="8"/>
      <c r="D20" s="8"/>
      <c r="E20" s="8"/>
      <c r="F20" s="8"/>
      <c r="G20" s="8"/>
      <c r="H20" s="8"/>
      <c r="I20" s="11"/>
    </row>
    <row r="21" spans="1:9" ht="15" customHeight="1" x14ac:dyDescent="0.25">
      <c r="A21" s="420" t="s">
        <v>88</v>
      </c>
      <c r="B21" s="421"/>
      <c r="C21" s="421"/>
      <c r="D21" s="421"/>
      <c r="E21" s="421"/>
      <c r="F21" s="421"/>
      <c r="G21" s="421"/>
      <c r="H21" s="421"/>
      <c r="I21" s="422"/>
    </row>
    <row r="22" spans="1:9" ht="18.75" customHeight="1" x14ac:dyDescent="0.25">
      <c r="A22" s="423" t="s">
        <v>14</v>
      </c>
      <c r="B22" s="386"/>
      <c r="C22" s="386"/>
      <c r="D22" s="410"/>
      <c r="E22" s="424"/>
      <c r="F22" s="424"/>
      <c r="G22" s="424"/>
      <c r="H22" s="424"/>
      <c r="I22" s="425"/>
    </row>
    <row r="23" spans="1:9" x14ac:dyDescent="0.25">
      <c r="A23" s="399"/>
      <c r="B23" s="400"/>
      <c r="C23" s="134"/>
      <c r="D23" s="134"/>
      <c r="E23" s="134"/>
      <c r="F23" s="134"/>
      <c r="G23" s="135" t="s">
        <v>15</v>
      </c>
      <c r="H23" s="58"/>
      <c r="I23" s="136" t="s">
        <v>16</v>
      </c>
    </row>
    <row r="24" spans="1:9" ht="9.75" customHeight="1" x14ac:dyDescent="0.25">
      <c r="A24" s="401"/>
      <c r="B24" s="393"/>
      <c r="C24" s="393"/>
      <c r="D24" s="393"/>
      <c r="E24" s="393"/>
      <c r="F24" s="393"/>
      <c r="G24" s="393"/>
      <c r="H24" s="393"/>
      <c r="I24" s="402"/>
    </row>
    <row r="25" spans="1:9" x14ac:dyDescent="0.25">
      <c r="A25" s="137" t="s">
        <v>17</v>
      </c>
      <c r="B25" s="138"/>
      <c r="C25" s="390"/>
      <c r="D25" s="391"/>
      <c r="E25" s="392" t="s">
        <v>18</v>
      </c>
      <c r="F25" s="393"/>
      <c r="G25" s="386"/>
      <c r="H25" s="394"/>
      <c r="I25" s="395"/>
    </row>
    <row r="26" spans="1:9" ht="6.75" customHeight="1" x14ac:dyDescent="0.25">
      <c r="A26" s="137"/>
      <c r="B26" s="131"/>
      <c r="C26" s="138"/>
      <c r="D26" s="138"/>
      <c r="E26" s="138"/>
      <c r="F26" s="138"/>
      <c r="G26" s="138"/>
      <c r="H26" s="138"/>
      <c r="I26" s="139"/>
    </row>
    <row r="27" spans="1:9" x14ac:dyDescent="0.25">
      <c r="A27" s="396" t="s">
        <v>19</v>
      </c>
      <c r="B27" s="397"/>
      <c r="C27" s="397"/>
      <c r="D27" s="397"/>
      <c r="E27" s="397"/>
      <c r="F27" s="397"/>
      <c r="G27" s="397"/>
      <c r="H27" s="397"/>
      <c r="I27" s="398"/>
    </row>
    <row r="28" spans="1:9" ht="18" customHeight="1" x14ac:dyDescent="0.25">
      <c r="A28" s="379"/>
      <c r="B28" s="380"/>
      <c r="C28" s="380"/>
      <c r="D28" s="380"/>
      <c r="E28" s="380"/>
      <c r="F28" s="380"/>
      <c r="G28" s="380"/>
      <c r="H28" s="380"/>
      <c r="I28" s="381"/>
    </row>
    <row r="29" spans="1:9" x14ac:dyDescent="0.25">
      <c r="A29" s="5" t="s">
        <v>20</v>
      </c>
      <c r="B29" s="6"/>
      <c r="C29" s="6"/>
      <c r="D29" s="360"/>
      <c r="E29" s="361"/>
      <c r="F29" s="361"/>
      <c r="G29" s="141"/>
      <c r="H29" s="131"/>
      <c r="I29" s="142"/>
    </row>
    <row r="30" spans="1:9" ht="8.25" customHeight="1" x14ac:dyDescent="0.25">
      <c r="A30" s="382"/>
      <c r="B30" s="383"/>
      <c r="C30" s="383"/>
      <c r="D30" s="383"/>
      <c r="E30" s="383"/>
      <c r="F30" s="383"/>
      <c r="G30" s="383"/>
      <c r="H30" s="383"/>
      <c r="I30" s="384"/>
    </row>
    <row r="31" spans="1:9" ht="27.75" customHeight="1" x14ac:dyDescent="0.25">
      <c r="A31" s="385" t="s">
        <v>21</v>
      </c>
      <c r="B31" s="386"/>
      <c r="C31" s="386"/>
      <c r="D31" s="387"/>
      <c r="E31" s="388"/>
      <c r="F31" s="388"/>
      <c r="G31" s="388"/>
      <c r="H31" s="388"/>
      <c r="I31" s="389"/>
    </row>
    <row r="32" spans="1:9" x14ac:dyDescent="0.25">
      <c r="A32" s="403" t="s">
        <v>22</v>
      </c>
      <c r="B32" s="331"/>
      <c r="C32" s="331"/>
      <c r="D32" s="331"/>
      <c r="E32" s="404"/>
      <c r="F32" s="364"/>
      <c r="G32" s="364"/>
      <c r="H32" s="364"/>
      <c r="I32" s="365"/>
    </row>
    <row r="33" spans="1:9" x14ac:dyDescent="0.25">
      <c r="A33" s="144" t="s">
        <v>23</v>
      </c>
      <c r="B33" s="368"/>
      <c r="C33" s="369"/>
      <c r="D33" s="370"/>
      <c r="E33" s="143" t="s">
        <v>24</v>
      </c>
      <c r="F33" s="360"/>
      <c r="G33" s="369"/>
      <c r="H33" s="369"/>
      <c r="I33" s="371"/>
    </row>
    <row r="34" spans="1:9" ht="6.75" customHeight="1" x14ac:dyDescent="0.25">
      <c r="A34" s="145"/>
      <c r="B34" s="372"/>
      <c r="C34" s="372"/>
      <c r="D34" s="372"/>
      <c r="E34" s="373"/>
      <c r="F34" s="372"/>
      <c r="G34" s="372"/>
      <c r="H34" s="372"/>
      <c r="I34" s="374"/>
    </row>
    <row r="35" spans="1:9" x14ac:dyDescent="0.25">
      <c r="A35" s="375" t="s">
        <v>25</v>
      </c>
      <c r="B35" s="376"/>
      <c r="C35" s="376"/>
      <c r="D35" s="376"/>
      <c r="E35" s="377"/>
      <c r="F35" s="360"/>
      <c r="G35" s="361"/>
      <c r="H35" s="361"/>
      <c r="I35" s="378"/>
    </row>
    <row r="36" spans="1:9" x14ac:dyDescent="0.25">
      <c r="A36" s="146" t="s">
        <v>23</v>
      </c>
      <c r="B36" s="360"/>
      <c r="C36" s="361"/>
      <c r="D36" s="362"/>
      <c r="E36" s="149" t="s">
        <v>24</v>
      </c>
      <c r="F36" s="363"/>
      <c r="G36" s="364"/>
      <c r="H36" s="364"/>
      <c r="I36" s="365"/>
    </row>
    <row r="37" spans="1:9" ht="11.25" customHeight="1" thickBot="1" x14ac:dyDescent="0.3">
      <c r="A37" s="147"/>
      <c r="B37" s="148"/>
      <c r="C37" s="148"/>
      <c r="D37" s="148"/>
      <c r="E37" s="148"/>
      <c r="F37" s="148"/>
      <c r="G37" s="148"/>
      <c r="H37" s="148"/>
      <c r="I37" s="150"/>
    </row>
    <row r="38" spans="1:9" ht="14.25" customHeight="1" x14ac:dyDescent="0.25">
      <c r="A38" s="156"/>
      <c r="B38" s="157"/>
      <c r="C38" s="157"/>
      <c r="D38" s="157"/>
      <c r="E38" s="157"/>
      <c r="F38" s="157"/>
      <c r="G38" s="153" t="s">
        <v>26</v>
      </c>
      <c r="H38" s="154"/>
      <c r="I38" s="159"/>
    </row>
    <row r="39" spans="1:9" ht="24" customHeight="1" x14ac:dyDescent="0.25">
      <c r="A39" s="366" t="s">
        <v>134</v>
      </c>
      <c r="B39" s="367"/>
      <c r="C39" s="367"/>
      <c r="D39" s="367"/>
      <c r="E39" s="367"/>
      <c r="F39" s="158"/>
      <c r="G39" s="155" t="s">
        <v>27</v>
      </c>
      <c r="H39" s="155" t="s">
        <v>28</v>
      </c>
      <c r="I39" s="160"/>
    </row>
    <row r="40" spans="1:9" ht="9.75" customHeight="1" x14ac:dyDescent="0.25">
      <c r="A40" s="55"/>
      <c r="B40" s="18"/>
      <c r="C40" s="18"/>
      <c r="D40" s="18"/>
      <c r="E40" s="18"/>
      <c r="F40" s="158"/>
      <c r="G40" s="161"/>
      <c r="H40" s="162"/>
      <c r="I40" s="163"/>
    </row>
    <row r="41" spans="1:9" x14ac:dyDescent="0.25">
      <c r="A41" s="311" t="s">
        <v>29</v>
      </c>
      <c r="B41" s="312"/>
      <c r="C41" s="312"/>
      <c r="D41" s="312"/>
      <c r="E41" s="312"/>
      <c r="F41" s="324"/>
      <c r="G41" s="41"/>
      <c r="H41" s="42"/>
      <c r="I41" s="171"/>
    </row>
    <row r="42" spans="1:9" x14ac:dyDescent="0.25">
      <c r="A42" s="311" t="s">
        <v>30</v>
      </c>
      <c r="B42" s="312"/>
      <c r="C42" s="312"/>
      <c r="D42" s="312"/>
      <c r="E42" s="312"/>
      <c r="F42" s="312"/>
      <c r="G42" s="41"/>
      <c r="H42" s="43"/>
      <c r="I42" s="171"/>
    </row>
    <row r="43" spans="1:9" x14ac:dyDescent="0.25">
      <c r="A43" s="311" t="s">
        <v>31</v>
      </c>
      <c r="B43" s="312"/>
      <c r="C43" s="312"/>
      <c r="D43" s="312"/>
      <c r="E43" s="312"/>
      <c r="F43" s="312"/>
      <c r="G43" s="41"/>
      <c r="H43" s="43"/>
      <c r="I43" s="171"/>
    </row>
    <row r="44" spans="1:9" x14ac:dyDescent="0.25">
      <c r="A44" s="311" t="s">
        <v>32</v>
      </c>
      <c r="B44" s="312"/>
      <c r="C44" s="312"/>
      <c r="D44" s="312"/>
      <c r="E44" s="312"/>
      <c r="F44" s="312"/>
      <c r="G44" s="41"/>
      <c r="H44" s="43"/>
      <c r="I44" s="171"/>
    </row>
    <row r="45" spans="1:9" x14ac:dyDescent="0.25">
      <c r="A45" s="311" t="s">
        <v>33</v>
      </c>
      <c r="B45" s="312"/>
      <c r="C45" s="312"/>
      <c r="D45" s="312"/>
      <c r="E45" s="312"/>
      <c r="F45" s="312"/>
      <c r="G45" s="41"/>
      <c r="H45" s="43"/>
      <c r="I45" s="171"/>
    </row>
    <row r="46" spans="1:9" x14ac:dyDescent="0.25">
      <c r="A46" s="311" t="s">
        <v>34</v>
      </c>
      <c r="B46" s="312"/>
      <c r="C46" s="312"/>
      <c r="D46" s="312"/>
      <c r="E46" s="312"/>
      <c r="F46" s="312"/>
      <c r="G46" s="41"/>
      <c r="H46" s="43"/>
      <c r="I46" s="171"/>
    </row>
    <row r="47" spans="1:9" x14ac:dyDescent="0.25">
      <c r="A47" s="311" t="s">
        <v>35</v>
      </c>
      <c r="B47" s="312"/>
      <c r="C47" s="312"/>
      <c r="D47" s="312"/>
      <c r="E47" s="312"/>
      <c r="F47" s="312"/>
      <c r="G47" s="41"/>
      <c r="H47" s="43"/>
      <c r="I47" s="171"/>
    </row>
    <row r="48" spans="1:9" x14ac:dyDescent="0.25">
      <c r="A48" s="328" t="s">
        <v>36</v>
      </c>
      <c r="B48" s="347"/>
      <c r="C48" s="347"/>
      <c r="D48" s="347"/>
      <c r="E48" s="347"/>
      <c r="F48" s="347"/>
      <c r="G48" s="166">
        <f>SUM(G41:G47)</f>
        <v>0</v>
      </c>
      <c r="H48" s="167" t="s">
        <v>37</v>
      </c>
      <c r="I48" s="171"/>
    </row>
    <row r="49" spans="1:9" s="9" customFormat="1" ht="15" customHeight="1" thickBot="1" x14ac:dyDescent="0.25">
      <c r="A49" s="311" t="s">
        <v>38</v>
      </c>
      <c r="B49" s="312"/>
      <c r="C49" s="312"/>
      <c r="D49" s="312"/>
      <c r="E49" s="312"/>
      <c r="F49" s="312"/>
      <c r="G49" s="168" t="str">
        <f>_xlfn.IFS(F3=Nabídka!B2,"x",F3=Nabídka!B3,23000+50*D14+5*H13,F3=Nabídka!B4,35000+50*D14+5*H13,F3=Nabídka!B5,35000+50*D14+5*H13)</f>
        <v>x</v>
      </c>
      <c r="H49" s="167" t="s">
        <v>37</v>
      </c>
      <c r="I49" s="171"/>
    </row>
    <row r="50" spans="1:9" ht="15.75" thickBot="1" x14ac:dyDescent="0.3">
      <c r="A50" s="328" t="s">
        <v>39</v>
      </c>
      <c r="B50" s="347"/>
      <c r="C50" s="347"/>
      <c r="D50" s="347"/>
      <c r="E50" s="347"/>
      <c r="F50" s="347"/>
      <c r="G50" s="169">
        <f>SUM(G48:G49)</f>
        <v>0</v>
      </c>
      <c r="H50" s="170" t="s">
        <v>37</v>
      </c>
      <c r="I50" s="171"/>
    </row>
    <row r="51" spans="1:9" ht="12.75" customHeight="1" x14ac:dyDescent="0.25">
      <c r="A51" s="348" t="s">
        <v>40</v>
      </c>
      <c r="B51" s="349"/>
      <c r="C51" s="349"/>
      <c r="D51" s="349"/>
      <c r="E51" s="349"/>
      <c r="F51" s="349"/>
      <c r="G51" s="44">
        <f>SUM(G50*0.5)</f>
        <v>0</v>
      </c>
      <c r="H51" s="167" t="s">
        <v>37</v>
      </c>
      <c r="I51" s="171"/>
    </row>
    <row r="52" spans="1:9" ht="12.75" customHeight="1" x14ac:dyDescent="0.25">
      <c r="A52" s="164"/>
      <c r="B52" s="165"/>
      <c r="C52" s="165"/>
      <c r="D52" s="165"/>
      <c r="E52" s="165"/>
      <c r="F52" s="165"/>
      <c r="G52" s="172"/>
      <c r="H52" s="173"/>
      <c r="I52" s="171"/>
    </row>
    <row r="53" spans="1:9" ht="5.25" customHeight="1" x14ac:dyDescent="0.25">
      <c r="A53" s="164"/>
      <c r="B53" s="165"/>
      <c r="C53" s="165"/>
      <c r="D53" s="165"/>
      <c r="E53" s="165"/>
      <c r="F53" s="165"/>
      <c r="G53" s="172"/>
      <c r="H53" s="173"/>
      <c r="I53" s="174"/>
    </row>
    <row r="54" spans="1:9" ht="12.75" customHeight="1" x14ac:dyDescent="0.25">
      <c r="A54" s="350" t="s">
        <v>41</v>
      </c>
      <c r="B54" s="351"/>
      <c r="C54" s="351"/>
      <c r="D54" s="351"/>
      <c r="E54" s="351"/>
      <c r="F54" s="351"/>
      <c r="G54" s="53"/>
      <c r="H54" s="183">
        <f>SUM(H41:H47)</f>
        <v>0</v>
      </c>
      <c r="I54" s="10"/>
    </row>
    <row r="55" spans="1:9" ht="5.25" customHeight="1" x14ac:dyDescent="0.25">
      <c r="A55" s="55"/>
      <c r="B55" s="17"/>
      <c r="C55" s="17"/>
      <c r="D55" s="17"/>
      <c r="E55" s="17"/>
      <c r="F55" s="17"/>
      <c r="G55" s="53"/>
      <c r="H55" s="175"/>
      <c r="I55" s="10"/>
    </row>
    <row r="56" spans="1:9" ht="15.75" customHeight="1" x14ac:dyDescent="0.25">
      <c r="A56" s="60" t="s">
        <v>42</v>
      </c>
      <c r="B56" s="61"/>
      <c r="C56" s="62"/>
      <c r="D56" s="62"/>
      <c r="E56" s="62"/>
      <c r="F56" s="12"/>
      <c r="G56" s="352" t="s">
        <v>43</v>
      </c>
      <c r="H56" s="353"/>
      <c r="I56" s="354"/>
    </row>
    <row r="57" spans="1:9" ht="3" customHeight="1" x14ac:dyDescent="0.25">
      <c r="A57" s="164"/>
      <c r="B57" s="165"/>
      <c r="C57" s="165"/>
      <c r="D57" s="165"/>
      <c r="E57" s="165"/>
      <c r="F57" s="165"/>
      <c r="G57" s="59"/>
      <c r="H57" s="172"/>
      <c r="I57" s="174"/>
    </row>
    <row r="58" spans="1:9" x14ac:dyDescent="0.25">
      <c r="A58" s="355" t="s">
        <v>44</v>
      </c>
      <c r="B58" s="356"/>
      <c r="C58" s="176">
        <f>IF(H13&gt;0,G50/H13,0)</f>
        <v>0</v>
      </c>
      <c r="D58" s="18"/>
      <c r="E58" s="18"/>
      <c r="F58" s="18"/>
      <c r="G58" s="18"/>
      <c r="H58" s="177"/>
      <c r="I58" s="178"/>
    </row>
    <row r="59" spans="1:9" ht="15" customHeight="1" thickBot="1" x14ac:dyDescent="0.3">
      <c r="A59" s="179" t="s">
        <v>45</v>
      </c>
      <c r="B59" s="180"/>
      <c r="C59" s="30"/>
      <c r="D59" s="181" t="s">
        <v>77</v>
      </c>
      <c r="E59" s="182"/>
      <c r="F59" s="182"/>
      <c r="G59" s="48"/>
      <c r="H59" s="332" t="s">
        <v>78</v>
      </c>
      <c r="I59" s="333"/>
    </row>
    <row r="60" spans="1:9" s="47" customFormat="1" ht="6.75" customHeight="1" thickBot="1" x14ac:dyDescent="0.3">
      <c r="A60" s="334"/>
      <c r="B60" s="335"/>
      <c r="C60" s="335"/>
      <c r="D60" s="335"/>
      <c r="E60" s="335"/>
      <c r="F60" s="335"/>
      <c r="G60" s="335"/>
      <c r="H60" s="335"/>
      <c r="I60" s="336"/>
    </row>
    <row r="61" spans="1:9" s="47" customFormat="1" ht="17.25" customHeight="1" x14ac:dyDescent="0.25">
      <c r="A61" s="201" t="s">
        <v>135</v>
      </c>
      <c r="B61" s="13"/>
      <c r="C61" s="13"/>
      <c r="D61" s="13"/>
      <c r="E61" s="13"/>
      <c r="F61" s="13"/>
      <c r="G61" s="57"/>
      <c r="H61" s="57"/>
      <c r="I61" s="14"/>
    </row>
    <row r="62" spans="1:9" s="47" customFormat="1" ht="6" customHeight="1" x14ac:dyDescent="0.25">
      <c r="A62" s="184"/>
      <c r="B62" s="17"/>
      <c r="C62" s="17"/>
      <c r="D62" s="17"/>
      <c r="E62" s="17"/>
      <c r="F62" s="17"/>
      <c r="G62" s="17"/>
      <c r="H62" s="17"/>
      <c r="I62" s="185"/>
    </row>
    <row r="63" spans="1:9" s="47" customFormat="1" ht="15" customHeight="1" x14ac:dyDescent="0.25">
      <c r="A63" s="337" t="str">
        <f>+F4</f>
        <v>Vyberte zařazení publikace</v>
      </c>
      <c r="B63" s="338"/>
      <c r="C63" s="338"/>
      <c r="D63" s="186" t="str">
        <f>_xlfn.IFS(A63=Nabídka!B9,"x",A63=Nabídka!B10,Nabídka!C10,A63=Nabídka!B11,Nabídka!C11,A63=Nabídka!B12,Nabídka!C12,A63=Nabídka!B13,Nabídka!C13)</f>
        <v>x</v>
      </c>
      <c r="E63" s="187">
        <f>IF(D63="x",0,H13*D63)</f>
        <v>0</v>
      </c>
      <c r="F63" s="161"/>
      <c r="G63" s="161"/>
      <c r="H63" s="161"/>
      <c r="I63" s="188"/>
    </row>
    <row r="64" spans="1:9" s="47" customFormat="1" ht="3.75" customHeight="1" x14ac:dyDescent="0.25">
      <c r="A64" s="189"/>
      <c r="B64" s="161"/>
      <c r="C64" s="161"/>
      <c r="D64" s="190"/>
      <c r="E64" s="202"/>
      <c r="F64" s="161"/>
      <c r="G64" s="161"/>
      <c r="H64" s="190"/>
      <c r="I64" s="188"/>
    </row>
    <row r="65" spans="1:9" s="47" customFormat="1" ht="12.75" customHeight="1" thickBot="1" x14ac:dyDescent="0.3">
      <c r="A65" s="191" t="s">
        <v>46</v>
      </c>
      <c r="B65" s="192"/>
      <c r="C65" s="192"/>
      <c r="D65" s="192"/>
      <c r="E65" s="49"/>
      <c r="F65" s="193" t="s">
        <v>47</v>
      </c>
      <c r="G65" s="194"/>
      <c r="H65" s="195"/>
      <c r="I65" s="196"/>
    </row>
    <row r="66" spans="1:9" s="47" customFormat="1" ht="12.75" customHeight="1" thickBot="1" x14ac:dyDescent="0.3">
      <c r="A66" s="236"/>
      <c r="B66" s="17"/>
      <c r="C66" s="17"/>
      <c r="D66" s="17"/>
      <c r="E66" s="197"/>
      <c r="F66" s="198"/>
      <c r="G66" s="199"/>
      <c r="H66" s="200"/>
      <c r="I66" s="237"/>
    </row>
    <row r="67" spans="1:9" s="47" customFormat="1" ht="12.75" customHeight="1" x14ac:dyDescent="0.25">
      <c r="A67" s="203" t="s">
        <v>48</v>
      </c>
      <c r="B67" s="204"/>
      <c r="C67" s="204"/>
      <c r="D67" s="204"/>
      <c r="E67" s="204"/>
      <c r="F67" s="204"/>
      <c r="G67" s="204"/>
      <c r="H67" s="204"/>
      <c r="I67" s="205"/>
    </row>
    <row r="68" spans="1:9" s="47" customFormat="1" ht="12.75" customHeight="1" x14ac:dyDescent="0.25">
      <c r="A68" s="206" t="s">
        <v>49</v>
      </c>
      <c r="B68" s="207"/>
      <c r="C68" s="207"/>
      <c r="D68" s="207"/>
      <c r="E68" s="207"/>
      <c r="F68" s="207"/>
      <c r="G68" s="207"/>
      <c r="H68" s="207"/>
      <c r="I68" s="208" t="s">
        <v>50</v>
      </c>
    </row>
    <row r="69" spans="1:9" s="47" customFormat="1" ht="12.75" customHeight="1" x14ac:dyDescent="0.25">
      <c r="A69" s="339"/>
      <c r="B69" s="340"/>
      <c r="C69" s="340"/>
      <c r="D69" s="340"/>
      <c r="E69" s="340"/>
      <c r="F69" s="340"/>
      <c r="G69" s="340"/>
      <c r="H69" s="341"/>
      <c r="I69" s="15"/>
    </row>
    <row r="70" spans="1:9" s="47" customFormat="1" ht="12.75" customHeight="1" thickBot="1" x14ac:dyDescent="0.3">
      <c r="A70" s="342"/>
      <c r="B70" s="343"/>
      <c r="C70" s="343"/>
      <c r="D70" s="343"/>
      <c r="E70" s="343"/>
      <c r="F70" s="343"/>
      <c r="G70" s="343"/>
      <c r="H70" s="344"/>
      <c r="I70" s="50"/>
    </row>
    <row r="71" spans="1:9" s="47" customFormat="1" ht="12.75" customHeight="1" x14ac:dyDescent="0.25">
      <c r="A71" s="236"/>
      <c r="B71" s="17"/>
      <c r="C71" s="17"/>
      <c r="D71" s="17"/>
      <c r="E71" s="197"/>
      <c r="F71" s="198"/>
      <c r="G71" s="199"/>
      <c r="H71" s="200"/>
      <c r="I71" s="237"/>
    </row>
    <row r="72" spans="1:9" s="47" customFormat="1" ht="6.75" customHeight="1" thickBot="1" x14ac:dyDescent="0.3">
      <c r="A72" s="238"/>
      <c r="B72" s="17"/>
      <c r="C72" s="17"/>
      <c r="D72" s="17"/>
      <c r="E72" s="17"/>
      <c r="F72" s="17"/>
      <c r="G72" s="17"/>
      <c r="H72" s="17"/>
      <c r="I72" s="185"/>
    </row>
    <row r="73" spans="1:9" s="47" customFormat="1" x14ac:dyDescent="0.25">
      <c r="A73" s="345" t="s">
        <v>137</v>
      </c>
      <c r="B73" s="346"/>
      <c r="C73" s="346"/>
      <c r="D73" s="346"/>
      <c r="E73" s="346"/>
      <c r="F73" s="214"/>
      <c r="G73" s="214"/>
      <c r="H73" s="214"/>
      <c r="I73" s="215"/>
    </row>
    <row r="74" spans="1:9" s="47" customFormat="1" ht="15" customHeight="1" x14ac:dyDescent="0.25">
      <c r="A74" s="326" t="s">
        <v>51</v>
      </c>
      <c r="B74" s="327"/>
      <c r="C74" s="327"/>
      <c r="D74" s="327"/>
      <c r="E74" s="327"/>
      <c r="F74" s="59"/>
      <c r="G74" s="223">
        <f>IF($H$59=Nabídka!B17,0,$G$59/(1+$H$59)*(1-$C$59)*$E$63)</f>
        <v>0</v>
      </c>
      <c r="H74" s="158"/>
      <c r="I74" s="208"/>
    </row>
    <row r="75" spans="1:9" s="47" customFormat="1" ht="15" customHeight="1" x14ac:dyDescent="0.25">
      <c r="A75" s="210" t="s">
        <v>52</v>
      </c>
      <c r="B75" s="18"/>
      <c r="C75" s="18"/>
      <c r="D75" s="18"/>
      <c r="E75" s="18"/>
      <c r="F75" s="172"/>
      <c r="G75" s="172"/>
      <c r="H75" s="172"/>
      <c r="I75" s="211"/>
    </row>
    <row r="76" spans="1:9" s="47" customFormat="1" ht="12.75" customHeight="1" x14ac:dyDescent="0.25">
      <c r="A76" s="212" t="s">
        <v>53</v>
      </c>
      <c r="B76" s="18"/>
      <c r="C76" s="213" t="s">
        <v>54</v>
      </c>
      <c r="D76" s="18"/>
      <c r="E76" s="213" t="s">
        <v>55</v>
      </c>
      <c r="F76" s="172"/>
      <c r="G76" s="172"/>
      <c r="H76" s="172"/>
      <c r="I76" s="171" t="s">
        <v>56</v>
      </c>
    </row>
    <row r="77" spans="1:9" s="47" customFormat="1" ht="15" customHeight="1" x14ac:dyDescent="0.25">
      <c r="A77" s="328" t="s">
        <v>57</v>
      </c>
      <c r="B77" s="329"/>
      <c r="C77" s="16">
        <v>1</v>
      </c>
      <c r="D77" s="17"/>
      <c r="E77" s="16"/>
      <c r="F77" s="17"/>
      <c r="G77" s="209">
        <f>+H54</f>
        <v>0</v>
      </c>
      <c r="H77" s="18"/>
      <c r="I77" s="216">
        <f>IF(G50=0,0,G77/G50)</f>
        <v>0</v>
      </c>
    </row>
    <row r="78" spans="1:9" s="47" customFormat="1" ht="6.75" customHeight="1" x14ac:dyDescent="0.25">
      <c r="A78" s="219"/>
      <c r="B78" s="53"/>
      <c r="C78" s="17"/>
      <c r="D78" s="17"/>
      <c r="E78" s="17"/>
      <c r="F78" s="17"/>
      <c r="G78" s="172"/>
      <c r="H78" s="213"/>
      <c r="I78" s="217"/>
    </row>
    <row r="79" spans="1:9" s="47" customFormat="1" ht="15" customHeight="1" x14ac:dyDescent="0.25">
      <c r="A79" s="330" t="s">
        <v>58</v>
      </c>
      <c r="B79" s="331"/>
      <c r="C79" s="331"/>
      <c r="D79" s="165"/>
      <c r="E79" s="165"/>
      <c r="F79" s="165"/>
      <c r="G79" s="165"/>
      <c r="H79" s="312"/>
      <c r="I79" s="313"/>
    </row>
    <row r="80" spans="1:9" s="47" customFormat="1" ht="29.25" customHeight="1" x14ac:dyDescent="0.25">
      <c r="A80" s="357" t="s">
        <v>86</v>
      </c>
      <c r="B80" s="358"/>
      <c r="C80" s="358"/>
      <c r="D80" s="358"/>
      <c r="E80" s="358"/>
      <c r="F80" s="359"/>
      <c r="G80" s="493"/>
      <c r="H80" s="18"/>
      <c r="I80" s="185"/>
    </row>
    <row r="81" spans="1:9" s="47" customFormat="1" ht="15" customHeight="1" x14ac:dyDescent="0.25">
      <c r="A81" s="326" t="s">
        <v>59</v>
      </c>
      <c r="B81" s="327"/>
      <c r="C81" s="327"/>
      <c r="D81" s="165"/>
      <c r="E81" s="165"/>
      <c r="F81" s="220"/>
      <c r="G81" s="43"/>
      <c r="H81" s="18"/>
      <c r="I81" s="218"/>
    </row>
    <row r="82" spans="1:9" s="47" customFormat="1" x14ac:dyDescent="0.25">
      <c r="A82" s="311" t="s">
        <v>60</v>
      </c>
      <c r="B82" s="312"/>
      <c r="C82" s="312"/>
      <c r="D82" s="312"/>
      <c r="E82" s="312"/>
      <c r="F82" s="324"/>
      <c r="G82" s="45"/>
      <c r="H82" s="325"/>
      <c r="I82" s="313"/>
    </row>
    <row r="83" spans="1:9" s="47" customFormat="1" x14ac:dyDescent="0.25">
      <c r="A83" s="311" t="s">
        <v>61</v>
      </c>
      <c r="B83" s="312"/>
      <c r="C83" s="312"/>
      <c r="D83" s="312"/>
      <c r="E83" s="312"/>
      <c r="F83" s="324"/>
      <c r="G83" s="45"/>
      <c r="H83" s="325"/>
      <c r="I83" s="313"/>
    </row>
    <row r="84" spans="1:9" s="47" customFormat="1" x14ac:dyDescent="0.25">
      <c r="A84" s="311" t="s">
        <v>62</v>
      </c>
      <c r="B84" s="312"/>
      <c r="C84" s="312"/>
      <c r="D84" s="312"/>
      <c r="E84" s="312"/>
      <c r="F84" s="324"/>
      <c r="G84" s="43"/>
      <c r="H84" s="325"/>
      <c r="I84" s="313"/>
    </row>
    <row r="85" spans="1:9" s="47" customFormat="1" x14ac:dyDescent="0.25">
      <c r="A85" s="311" t="s">
        <v>63</v>
      </c>
      <c r="B85" s="312"/>
      <c r="C85" s="312"/>
      <c r="D85" s="312"/>
      <c r="E85" s="312"/>
      <c r="F85" s="324"/>
      <c r="G85" s="45"/>
      <c r="H85" s="325"/>
      <c r="I85" s="313"/>
    </row>
    <row r="86" spans="1:9" s="47" customFormat="1" x14ac:dyDescent="0.25">
      <c r="A86" s="311" t="s">
        <v>64</v>
      </c>
      <c r="B86" s="312"/>
      <c r="C86" s="312"/>
      <c r="D86" s="312"/>
      <c r="E86" s="312"/>
      <c r="F86" s="312"/>
      <c r="G86" s="46"/>
      <c r="H86" s="312"/>
      <c r="I86" s="313"/>
    </row>
    <row r="87" spans="1:9" s="47" customFormat="1" x14ac:dyDescent="0.25">
      <c r="A87" s="328" t="s">
        <v>136</v>
      </c>
      <c r="B87" s="434"/>
      <c r="C87" s="434"/>
      <c r="D87" s="434"/>
      <c r="E87" s="434"/>
      <c r="F87" s="435"/>
      <c r="G87" s="39">
        <f>SUM(G80:G86)</f>
        <v>0</v>
      </c>
      <c r="H87" s="18"/>
      <c r="I87" s="185"/>
    </row>
    <row r="88" spans="1:9" s="47" customFormat="1" ht="15" customHeight="1" x14ac:dyDescent="0.25">
      <c r="A88" s="314" t="s">
        <v>65</v>
      </c>
      <c r="B88" s="315"/>
      <c r="C88" s="315"/>
      <c r="D88" s="315"/>
      <c r="E88" s="315"/>
      <c r="F88" s="221"/>
      <c r="G88" s="222">
        <f>+G74+G77+G87</f>
        <v>0</v>
      </c>
      <c r="H88" s="18"/>
      <c r="I88" s="185"/>
    </row>
    <row r="89" spans="1:9" s="47" customFormat="1" ht="5.25" customHeight="1" x14ac:dyDescent="0.25">
      <c r="A89" s="52"/>
      <c r="B89" s="18"/>
      <c r="C89" s="18"/>
      <c r="D89" s="18"/>
      <c r="E89" s="18"/>
      <c r="F89" s="221"/>
      <c r="G89" s="221"/>
      <c r="H89" s="18"/>
      <c r="I89" s="185"/>
    </row>
    <row r="90" spans="1:9" s="47" customFormat="1" ht="15" customHeight="1" x14ac:dyDescent="0.25">
      <c r="A90" s="316" t="s">
        <v>66</v>
      </c>
      <c r="B90" s="317"/>
      <c r="C90" s="317"/>
      <c r="D90" s="317"/>
      <c r="E90" s="317"/>
      <c r="F90" s="221"/>
      <c r="G90" s="222">
        <f>G88-G50</f>
        <v>0</v>
      </c>
      <c r="H90" s="18"/>
      <c r="I90" s="185"/>
    </row>
    <row r="91" spans="1:9" s="47" customFormat="1" ht="3.75" customHeight="1" x14ac:dyDescent="0.25">
      <c r="A91" s="54"/>
      <c r="B91" s="51"/>
      <c r="C91" s="51"/>
      <c r="D91" s="51"/>
      <c r="E91" s="51"/>
      <c r="F91" s="40"/>
      <c r="G91" s="40"/>
      <c r="H91" s="18"/>
      <c r="I91" s="185"/>
    </row>
    <row r="92" spans="1:9" s="47" customFormat="1" ht="25.5" customHeight="1" x14ac:dyDescent="0.25">
      <c r="A92" s="318" t="s">
        <v>67</v>
      </c>
      <c r="B92" s="319"/>
      <c r="C92" s="319"/>
      <c r="D92" s="319"/>
      <c r="E92" s="319"/>
      <c r="F92" s="319"/>
      <c r="G92" s="319"/>
      <c r="H92" s="319"/>
      <c r="I92" s="320"/>
    </row>
    <row r="93" spans="1:9" s="47" customFormat="1" ht="15.75" thickBot="1" x14ac:dyDescent="0.3">
      <c r="A93" s="31" t="s">
        <v>68</v>
      </c>
      <c r="B93" s="32"/>
      <c r="C93" s="32"/>
      <c r="D93" s="33"/>
      <c r="E93" s="34" t="s">
        <v>69</v>
      </c>
      <c r="F93" s="35"/>
      <c r="G93" s="36"/>
      <c r="H93" s="37"/>
      <c r="I93" s="38"/>
    </row>
    <row r="94" spans="1:9" s="47" customFormat="1" ht="3.75" customHeight="1" thickBot="1" x14ac:dyDescent="0.3">
      <c r="A94" s="239"/>
      <c r="B94" s="56"/>
      <c r="C94" s="56"/>
      <c r="D94" s="56"/>
      <c r="E94" s="19"/>
      <c r="F94" s="20"/>
      <c r="G94" s="21"/>
      <c r="H94" s="22"/>
      <c r="I94" s="240"/>
    </row>
    <row r="95" spans="1:9" s="47" customFormat="1" ht="66.75" customHeight="1" x14ac:dyDescent="0.25">
      <c r="A95" s="321" t="s">
        <v>70</v>
      </c>
      <c r="B95" s="322"/>
      <c r="C95" s="322"/>
      <c r="D95" s="322"/>
      <c r="E95" s="322"/>
      <c r="F95" s="322"/>
      <c r="G95" s="322"/>
      <c r="H95" s="322"/>
      <c r="I95" s="323"/>
    </row>
    <row r="96" spans="1:9" s="47" customFormat="1" ht="5.25" customHeight="1" x14ac:dyDescent="0.25">
      <c r="A96" s="224"/>
      <c r="B96" s="152"/>
      <c r="C96" s="152"/>
      <c r="D96" s="152"/>
      <c r="E96" s="152"/>
      <c r="F96" s="152"/>
      <c r="G96" s="152"/>
      <c r="H96" s="152"/>
      <c r="I96" s="151"/>
    </row>
    <row r="97" spans="1:9" s="47" customFormat="1" ht="16.5" customHeight="1" x14ac:dyDescent="0.25">
      <c r="A97" s="299" t="s">
        <v>71</v>
      </c>
      <c r="B97" s="300"/>
      <c r="C97" s="300"/>
      <c r="D97" s="300"/>
      <c r="E97" s="300"/>
      <c r="F97" s="300"/>
      <c r="G97" s="225"/>
      <c r="H97" s="226"/>
      <c r="I97" s="227"/>
    </row>
    <row r="98" spans="1:9" s="47" customFormat="1" ht="3" customHeight="1" x14ac:dyDescent="0.25">
      <c r="A98" s="144"/>
      <c r="B98" s="231"/>
      <c r="C98" s="231"/>
      <c r="D98" s="231"/>
      <c r="E98" s="231"/>
      <c r="F98" s="232"/>
      <c r="G98" s="229"/>
      <c r="H98" s="233"/>
      <c r="I98" s="234"/>
    </row>
    <row r="99" spans="1:9" s="47" customFormat="1" ht="12.75" customHeight="1" x14ac:dyDescent="0.25">
      <c r="A99" s="228"/>
      <c r="B99" s="229"/>
      <c r="C99" s="230"/>
      <c r="D99" s="301"/>
      <c r="E99" s="301"/>
      <c r="F99" s="301"/>
      <c r="G99" s="301"/>
      <c r="H99" s="301"/>
      <c r="I99" s="302"/>
    </row>
    <row r="100" spans="1:9" s="47" customFormat="1" ht="26.25" customHeight="1" thickBot="1" x14ac:dyDescent="0.3">
      <c r="A100" s="241"/>
      <c r="B100" s="242"/>
      <c r="C100" s="243"/>
      <c r="D100" s="303" t="s">
        <v>72</v>
      </c>
      <c r="E100" s="303"/>
      <c r="F100" s="303"/>
      <c r="G100" s="303"/>
      <c r="H100" s="303"/>
      <c r="I100" s="304"/>
    </row>
  </sheetData>
  <sheetProtection algorithmName="SHA-512" hashValue="qwEh0O/SrKCUinceXbTCBerU/EhOj+/pLgnh1ylThTtpqEN9YkhY417wK9nmogZvDYtvm5YxO1o0V83vJkCN+g==" saltValue="BHgEXSuZD1whhDXPuPF0Yg==" spinCount="100000" sheet="1" formatCells="0" formatColumns="0" formatRows="0" insertColumns="0" insertRows="0" deleteRows="0"/>
  <protectedRanges>
    <protectedRange sqref="C23:F23 I23 C22:I22" name="Oblast33_1"/>
    <protectedRange sqref="C26:E26" name="Oblast29_1"/>
    <protectedRange sqref="G29:I29" name="Oblast25_1"/>
    <protectedRange sqref="F32:I32 F35:I35" name="Oblast15_1"/>
    <protectedRange sqref="B33:D33 B36:D36 D29:F29 G6:I6" name="Oblast13_1"/>
    <protectedRange sqref="E31:I31 F36:I36 F33:I33" name="Oblast12_1"/>
    <protectedRange sqref="B34:I34" name="Oblast14_1"/>
    <protectedRange sqref="A30:I30" name="Oblast16_1"/>
    <protectedRange sqref="B29:C29" name="Oblast24_1"/>
    <protectedRange sqref="A28:I28" name="Oblast26_1"/>
    <protectedRange sqref="B25:D25" name="Oblast28_1"/>
    <protectedRange sqref="B23" name="Oblast32_1"/>
  </protectedRanges>
  <mergeCells count="109">
    <mergeCell ref="A87:F87"/>
    <mergeCell ref="A2:I2"/>
    <mergeCell ref="A5:I5"/>
    <mergeCell ref="A6:D6"/>
    <mergeCell ref="E6:F6"/>
    <mergeCell ref="G6:I6"/>
    <mergeCell ref="A1:I1"/>
    <mergeCell ref="F4:I4"/>
    <mergeCell ref="A13:E13"/>
    <mergeCell ref="F13:G13"/>
    <mergeCell ref="H13:I13"/>
    <mergeCell ref="A7:F7"/>
    <mergeCell ref="G7:H7"/>
    <mergeCell ref="A8:B8"/>
    <mergeCell ref="C8:I8"/>
    <mergeCell ref="A9:B9"/>
    <mergeCell ref="C9:I9"/>
    <mergeCell ref="A14:C14"/>
    <mergeCell ref="F14:G14"/>
    <mergeCell ref="H14:I14"/>
    <mergeCell ref="A10:B10"/>
    <mergeCell ref="C10:D10"/>
    <mergeCell ref="G10:H10"/>
    <mergeCell ref="A11:E11"/>
    <mergeCell ref="F11:I11"/>
    <mergeCell ref="A12:C12"/>
    <mergeCell ref="D12:I12"/>
    <mergeCell ref="A19:D19"/>
    <mergeCell ref="E19:G19"/>
    <mergeCell ref="H19:I19"/>
    <mergeCell ref="A21:I21"/>
    <mergeCell ref="A22:C22"/>
    <mergeCell ref="D22:I22"/>
    <mergeCell ref="A15:C15"/>
    <mergeCell ref="H15:I15"/>
    <mergeCell ref="A16:C16"/>
    <mergeCell ref="F16:G16"/>
    <mergeCell ref="H16:I16"/>
    <mergeCell ref="A17:E17"/>
    <mergeCell ref="F17:G17"/>
    <mergeCell ref="H17:I17"/>
    <mergeCell ref="C25:D25"/>
    <mergeCell ref="E25:G25"/>
    <mergeCell ref="H25:I25"/>
    <mergeCell ref="A27:I27"/>
    <mergeCell ref="A23:B23"/>
    <mergeCell ref="A24:E24"/>
    <mergeCell ref="F24:I24"/>
    <mergeCell ref="A32:D32"/>
    <mergeCell ref="E32:I32"/>
    <mergeCell ref="B33:D33"/>
    <mergeCell ref="F33:I33"/>
    <mergeCell ref="B34:I34"/>
    <mergeCell ref="A35:E35"/>
    <mergeCell ref="F35:I35"/>
    <mergeCell ref="A28:I28"/>
    <mergeCell ref="D29:F29"/>
    <mergeCell ref="A30:I30"/>
    <mergeCell ref="A31:C31"/>
    <mergeCell ref="D31:I31"/>
    <mergeCell ref="A43:F43"/>
    <mergeCell ref="A44:F44"/>
    <mergeCell ref="A45:F45"/>
    <mergeCell ref="A46:F46"/>
    <mergeCell ref="A47:F47"/>
    <mergeCell ref="A48:F48"/>
    <mergeCell ref="B36:D36"/>
    <mergeCell ref="F36:I36"/>
    <mergeCell ref="A39:E39"/>
    <mergeCell ref="A41:F41"/>
    <mergeCell ref="A42:F42"/>
    <mergeCell ref="H82:I82"/>
    <mergeCell ref="H59:I59"/>
    <mergeCell ref="A60:I60"/>
    <mergeCell ref="A63:C63"/>
    <mergeCell ref="A69:H69"/>
    <mergeCell ref="A70:H70"/>
    <mergeCell ref="A73:E73"/>
    <mergeCell ref="A49:F49"/>
    <mergeCell ref="A50:F50"/>
    <mergeCell ref="A51:F51"/>
    <mergeCell ref="A54:F54"/>
    <mergeCell ref="G56:I56"/>
    <mergeCell ref="A58:B58"/>
    <mergeCell ref="A80:F80"/>
    <mergeCell ref="A97:F97"/>
    <mergeCell ref="D99:I99"/>
    <mergeCell ref="D100:I100"/>
    <mergeCell ref="F3:I3"/>
    <mergeCell ref="A4:E4"/>
    <mergeCell ref="A3:E3"/>
    <mergeCell ref="A86:F86"/>
    <mergeCell ref="H86:I86"/>
    <mergeCell ref="A88:E88"/>
    <mergeCell ref="A90:E90"/>
    <mergeCell ref="A92:I92"/>
    <mergeCell ref="A95:I95"/>
    <mergeCell ref="A83:F83"/>
    <mergeCell ref="H83:I83"/>
    <mergeCell ref="A84:F84"/>
    <mergeCell ref="H84:I84"/>
    <mergeCell ref="A85:F85"/>
    <mergeCell ref="H85:I85"/>
    <mergeCell ref="A74:E74"/>
    <mergeCell ref="A77:B77"/>
    <mergeCell ref="A79:C79"/>
    <mergeCell ref="H79:I79"/>
    <mergeCell ref="A81:C81"/>
    <mergeCell ref="A82:F82"/>
  </mergeCells>
  <dataValidations count="3">
    <dataValidation type="list" allowBlank="1" showInputMessage="1" showErrorMessage="1" sqref="B23" xr:uid="{93D9DFBC-6A66-41A4-9C01-BC0FC295A6EE}">
      <formula1>DPH</formula1>
    </dataValidation>
    <dataValidation type="list" allowBlank="1" showInputMessage="1" showErrorMessage="1" sqref="I10" xr:uid="{D91262AE-86D3-4B8B-BCF7-2E4942EA3923}">
      <formula1>Vydání</formula1>
    </dataValidation>
    <dataValidation type="list" allowBlank="1" showInputMessage="1" showErrorMessage="1" sqref="B29:C29" xr:uid="{FE43B028-34B6-477D-9B16-E6BDDEDF395A}">
      <formula1>Okres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9" scale="85" fitToHeight="2" orientation="portrait" r:id="rId1"/>
  <rowBreaks count="1" manualBreakCount="1">
    <brk id="37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1731C05A-63DC-4DFA-8588-3568D57A0FCC}">
            <xm:f>$H$59=Nabídka!$B$17</xm:f>
            <x14:dxf>
              <font>
                <color rgb="FFFF0000"/>
              </font>
            </x14:dxf>
          </x14:cfRule>
          <xm:sqref>H59</xm:sqref>
        </x14:conditionalFormatting>
        <x14:conditionalFormatting xmlns:xm="http://schemas.microsoft.com/office/excel/2006/main">
          <x14:cfRule type="expression" priority="5" id="{8EF05B65-1D06-41EE-818F-D31C4CD2D609}">
            <xm:f>$F$3=Nabídka!$B$2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8" id="{68069AA5-D5A1-465B-9E77-E8AD9BE5144C}">
            <xm:f>$F$3=Nabídka!$B$2</xm:f>
            <x14:dxf>
              <font>
                <color rgb="FFFF0000"/>
              </font>
            </x14:dxf>
          </x14:cfRule>
          <xm:sqref>F3</xm:sqref>
        </x14:conditionalFormatting>
        <x14:conditionalFormatting xmlns:xm="http://schemas.microsoft.com/office/excel/2006/main">
          <x14:cfRule type="expression" priority="2" id="{B873251A-960B-4733-BD89-111992ACDDB5}">
            <xm:f>$F$4=Nabídka!$B$9</xm:f>
            <x14:dxf>
              <fill>
                <patternFill>
                  <bgColor theme="0"/>
                </patternFill>
              </fill>
            </x14:dxf>
          </x14:cfRule>
          <x14:cfRule type="expression" priority="4" id="{FA570BBC-734F-440F-A751-06C64261A595}">
            <xm:f>$F$4=Nabídka!$B$9</xm:f>
            <x14:dxf>
              <font>
                <color rgb="FFFF0000"/>
              </font>
            </x14:dxf>
          </x14:cfRule>
          <xm:sqref>F4</xm:sqref>
        </x14:conditionalFormatting>
        <x14:conditionalFormatting xmlns:xm="http://schemas.microsoft.com/office/excel/2006/main">
          <x14:cfRule type="expression" priority="1" id="{96A05D87-C9F6-4201-ADB2-464D4237EDB5}">
            <xm:f>$H$59=Nabídka!$B$17</xm:f>
            <x14:dxf>
              <fill>
                <patternFill>
                  <bgColor theme="0"/>
                </patternFill>
              </fill>
            </x14:dxf>
          </x14:cfRule>
          <xm:sqref>H59:I59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7A9A9CE-52D5-4AAE-B79E-6232A7A2E0E4}">
          <x14:formula1>
            <xm:f>Nabídka!$B$9:$B$13</xm:f>
          </x14:formula1>
          <xm:sqref>F4:I4</xm:sqref>
        </x14:dataValidation>
        <x14:dataValidation type="list" allowBlank="1" showInputMessage="1" showErrorMessage="1" xr:uid="{FD4990E5-4B0D-4B35-9C95-4105DFC151F6}">
          <x14:formula1>
            <xm:f>Nabídka!$B$17:$B$21</xm:f>
          </x14:formula1>
          <xm:sqref>H59</xm:sqref>
        </x14:dataValidation>
        <x14:dataValidation type="list" allowBlank="1" showInputMessage="1" showErrorMessage="1" xr:uid="{0D88C82E-529A-4449-8389-E7C4161E21E0}">
          <x14:formula1>
            <xm:f>Nabídka!$B$2:$B$5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69F5-290B-4DD3-991E-EA1A497B79C7}">
  <dimension ref="A1:Q58"/>
  <sheetViews>
    <sheetView topLeftCell="A16" zoomScaleNormal="100" workbookViewId="0">
      <selection activeCell="R35" sqref="R35"/>
    </sheetView>
  </sheetViews>
  <sheetFormatPr defaultRowHeight="12.75" x14ac:dyDescent="0.2"/>
  <cols>
    <col min="1" max="1" width="2.28515625" style="63" customWidth="1"/>
    <col min="2" max="2" width="10.7109375" style="63" customWidth="1"/>
    <col min="3" max="3" width="12.28515625" style="63" customWidth="1"/>
    <col min="4" max="4" width="15.7109375" style="63" customWidth="1"/>
    <col min="5" max="5" width="37.42578125" style="63" customWidth="1"/>
    <col min="6" max="6" width="24.42578125" style="63" customWidth="1"/>
    <col min="7" max="7" width="11.140625" style="63" customWidth="1"/>
    <col min="8" max="8" width="11.85546875" style="63" customWidth="1"/>
    <col min="9" max="9" width="1.85546875" style="63" customWidth="1"/>
    <col min="10" max="257" width="9.140625" style="63"/>
    <col min="258" max="258" width="10.42578125" style="63" customWidth="1"/>
    <col min="259" max="259" width="12.85546875" style="63" customWidth="1"/>
    <col min="260" max="260" width="12.28515625" style="63" customWidth="1"/>
    <col min="261" max="261" width="38.5703125" style="63" customWidth="1"/>
    <col min="262" max="262" width="33.42578125" style="63" customWidth="1"/>
    <col min="263" max="263" width="11.7109375" style="63" customWidth="1"/>
    <col min="264" max="264" width="11" style="63" customWidth="1"/>
    <col min="265" max="513" width="9.140625" style="63"/>
    <col min="514" max="514" width="10.42578125" style="63" customWidth="1"/>
    <col min="515" max="515" width="12.85546875" style="63" customWidth="1"/>
    <col min="516" max="516" width="12.28515625" style="63" customWidth="1"/>
    <col min="517" max="517" width="38.5703125" style="63" customWidth="1"/>
    <col min="518" max="518" width="33.42578125" style="63" customWidth="1"/>
    <col min="519" max="519" width="11.7109375" style="63" customWidth="1"/>
    <col min="520" max="520" width="11" style="63" customWidth="1"/>
    <col min="521" max="769" width="9.140625" style="63"/>
    <col min="770" max="770" width="10.42578125" style="63" customWidth="1"/>
    <col min="771" max="771" width="12.85546875" style="63" customWidth="1"/>
    <col min="772" max="772" width="12.28515625" style="63" customWidth="1"/>
    <col min="773" max="773" width="38.5703125" style="63" customWidth="1"/>
    <col min="774" max="774" width="33.42578125" style="63" customWidth="1"/>
    <col min="775" max="775" width="11.7109375" style="63" customWidth="1"/>
    <col min="776" max="776" width="11" style="63" customWidth="1"/>
    <col min="777" max="1025" width="9.140625" style="63"/>
    <col min="1026" max="1026" width="10.42578125" style="63" customWidth="1"/>
    <col min="1027" max="1027" width="12.85546875" style="63" customWidth="1"/>
    <col min="1028" max="1028" width="12.28515625" style="63" customWidth="1"/>
    <col min="1029" max="1029" width="38.5703125" style="63" customWidth="1"/>
    <col min="1030" max="1030" width="33.42578125" style="63" customWidth="1"/>
    <col min="1031" max="1031" width="11.7109375" style="63" customWidth="1"/>
    <col min="1032" max="1032" width="11" style="63" customWidth="1"/>
    <col min="1033" max="1281" width="9.140625" style="63"/>
    <col min="1282" max="1282" width="10.42578125" style="63" customWidth="1"/>
    <col min="1283" max="1283" width="12.85546875" style="63" customWidth="1"/>
    <col min="1284" max="1284" width="12.28515625" style="63" customWidth="1"/>
    <col min="1285" max="1285" width="38.5703125" style="63" customWidth="1"/>
    <col min="1286" max="1286" width="33.42578125" style="63" customWidth="1"/>
    <col min="1287" max="1287" width="11.7109375" style="63" customWidth="1"/>
    <col min="1288" max="1288" width="11" style="63" customWidth="1"/>
    <col min="1289" max="1537" width="9.140625" style="63"/>
    <col min="1538" max="1538" width="10.42578125" style="63" customWidth="1"/>
    <col min="1539" max="1539" width="12.85546875" style="63" customWidth="1"/>
    <col min="1540" max="1540" width="12.28515625" style="63" customWidth="1"/>
    <col min="1541" max="1541" width="38.5703125" style="63" customWidth="1"/>
    <col min="1542" max="1542" width="33.42578125" style="63" customWidth="1"/>
    <col min="1543" max="1543" width="11.7109375" style="63" customWidth="1"/>
    <col min="1544" max="1544" width="11" style="63" customWidth="1"/>
    <col min="1545" max="1793" width="9.140625" style="63"/>
    <col min="1794" max="1794" width="10.42578125" style="63" customWidth="1"/>
    <col min="1795" max="1795" width="12.85546875" style="63" customWidth="1"/>
    <col min="1796" max="1796" width="12.28515625" style="63" customWidth="1"/>
    <col min="1797" max="1797" width="38.5703125" style="63" customWidth="1"/>
    <col min="1798" max="1798" width="33.42578125" style="63" customWidth="1"/>
    <col min="1799" max="1799" width="11.7109375" style="63" customWidth="1"/>
    <col min="1800" max="1800" width="11" style="63" customWidth="1"/>
    <col min="1801" max="2049" width="9.140625" style="63"/>
    <col min="2050" max="2050" width="10.42578125" style="63" customWidth="1"/>
    <col min="2051" max="2051" width="12.85546875" style="63" customWidth="1"/>
    <col min="2052" max="2052" width="12.28515625" style="63" customWidth="1"/>
    <col min="2053" max="2053" width="38.5703125" style="63" customWidth="1"/>
    <col min="2054" max="2054" width="33.42578125" style="63" customWidth="1"/>
    <col min="2055" max="2055" width="11.7109375" style="63" customWidth="1"/>
    <col min="2056" max="2056" width="11" style="63" customWidth="1"/>
    <col min="2057" max="2305" width="9.140625" style="63"/>
    <col min="2306" max="2306" width="10.42578125" style="63" customWidth="1"/>
    <col min="2307" max="2307" width="12.85546875" style="63" customWidth="1"/>
    <col min="2308" max="2308" width="12.28515625" style="63" customWidth="1"/>
    <col min="2309" max="2309" width="38.5703125" style="63" customWidth="1"/>
    <col min="2310" max="2310" width="33.42578125" style="63" customWidth="1"/>
    <col min="2311" max="2311" width="11.7109375" style="63" customWidth="1"/>
    <col min="2312" max="2312" width="11" style="63" customWidth="1"/>
    <col min="2313" max="2561" width="9.140625" style="63"/>
    <col min="2562" max="2562" width="10.42578125" style="63" customWidth="1"/>
    <col min="2563" max="2563" width="12.85546875" style="63" customWidth="1"/>
    <col min="2564" max="2564" width="12.28515625" style="63" customWidth="1"/>
    <col min="2565" max="2565" width="38.5703125" style="63" customWidth="1"/>
    <col min="2566" max="2566" width="33.42578125" style="63" customWidth="1"/>
    <col min="2567" max="2567" width="11.7109375" style="63" customWidth="1"/>
    <col min="2568" max="2568" width="11" style="63" customWidth="1"/>
    <col min="2569" max="2817" width="9.140625" style="63"/>
    <col min="2818" max="2818" width="10.42578125" style="63" customWidth="1"/>
    <col min="2819" max="2819" width="12.85546875" style="63" customWidth="1"/>
    <col min="2820" max="2820" width="12.28515625" style="63" customWidth="1"/>
    <col min="2821" max="2821" width="38.5703125" style="63" customWidth="1"/>
    <col min="2822" max="2822" width="33.42578125" style="63" customWidth="1"/>
    <col min="2823" max="2823" width="11.7109375" style="63" customWidth="1"/>
    <col min="2824" max="2824" width="11" style="63" customWidth="1"/>
    <col min="2825" max="3073" width="9.140625" style="63"/>
    <col min="3074" max="3074" width="10.42578125" style="63" customWidth="1"/>
    <col min="3075" max="3075" width="12.85546875" style="63" customWidth="1"/>
    <col min="3076" max="3076" width="12.28515625" style="63" customWidth="1"/>
    <col min="3077" max="3077" width="38.5703125" style="63" customWidth="1"/>
    <col min="3078" max="3078" width="33.42578125" style="63" customWidth="1"/>
    <col min="3079" max="3079" width="11.7109375" style="63" customWidth="1"/>
    <col min="3080" max="3080" width="11" style="63" customWidth="1"/>
    <col min="3081" max="3329" width="9.140625" style="63"/>
    <col min="3330" max="3330" width="10.42578125" style="63" customWidth="1"/>
    <col min="3331" max="3331" width="12.85546875" style="63" customWidth="1"/>
    <col min="3332" max="3332" width="12.28515625" style="63" customWidth="1"/>
    <col min="3333" max="3333" width="38.5703125" style="63" customWidth="1"/>
    <col min="3334" max="3334" width="33.42578125" style="63" customWidth="1"/>
    <col min="3335" max="3335" width="11.7109375" style="63" customWidth="1"/>
    <col min="3336" max="3336" width="11" style="63" customWidth="1"/>
    <col min="3337" max="3585" width="9.140625" style="63"/>
    <col min="3586" max="3586" width="10.42578125" style="63" customWidth="1"/>
    <col min="3587" max="3587" width="12.85546875" style="63" customWidth="1"/>
    <col min="3588" max="3588" width="12.28515625" style="63" customWidth="1"/>
    <col min="3589" max="3589" width="38.5703125" style="63" customWidth="1"/>
    <col min="3590" max="3590" width="33.42578125" style="63" customWidth="1"/>
    <col min="3591" max="3591" width="11.7109375" style="63" customWidth="1"/>
    <col min="3592" max="3592" width="11" style="63" customWidth="1"/>
    <col min="3593" max="3841" width="9.140625" style="63"/>
    <col min="3842" max="3842" width="10.42578125" style="63" customWidth="1"/>
    <col min="3843" max="3843" width="12.85546875" style="63" customWidth="1"/>
    <col min="3844" max="3844" width="12.28515625" style="63" customWidth="1"/>
    <col min="3845" max="3845" width="38.5703125" style="63" customWidth="1"/>
    <col min="3846" max="3846" width="33.42578125" style="63" customWidth="1"/>
    <col min="3847" max="3847" width="11.7109375" style="63" customWidth="1"/>
    <col min="3848" max="3848" width="11" style="63" customWidth="1"/>
    <col min="3849" max="4097" width="9.140625" style="63"/>
    <col min="4098" max="4098" width="10.42578125" style="63" customWidth="1"/>
    <col min="4099" max="4099" width="12.85546875" style="63" customWidth="1"/>
    <col min="4100" max="4100" width="12.28515625" style="63" customWidth="1"/>
    <col min="4101" max="4101" width="38.5703125" style="63" customWidth="1"/>
    <col min="4102" max="4102" width="33.42578125" style="63" customWidth="1"/>
    <col min="4103" max="4103" width="11.7109375" style="63" customWidth="1"/>
    <col min="4104" max="4104" width="11" style="63" customWidth="1"/>
    <col min="4105" max="4353" width="9.140625" style="63"/>
    <col min="4354" max="4354" width="10.42578125" style="63" customWidth="1"/>
    <col min="4355" max="4355" width="12.85546875" style="63" customWidth="1"/>
    <col min="4356" max="4356" width="12.28515625" style="63" customWidth="1"/>
    <col min="4357" max="4357" width="38.5703125" style="63" customWidth="1"/>
    <col min="4358" max="4358" width="33.42578125" style="63" customWidth="1"/>
    <col min="4359" max="4359" width="11.7109375" style="63" customWidth="1"/>
    <col min="4360" max="4360" width="11" style="63" customWidth="1"/>
    <col min="4361" max="4609" width="9.140625" style="63"/>
    <col min="4610" max="4610" width="10.42578125" style="63" customWidth="1"/>
    <col min="4611" max="4611" width="12.85546875" style="63" customWidth="1"/>
    <col min="4612" max="4612" width="12.28515625" style="63" customWidth="1"/>
    <col min="4613" max="4613" width="38.5703125" style="63" customWidth="1"/>
    <col min="4614" max="4614" width="33.42578125" style="63" customWidth="1"/>
    <col min="4615" max="4615" width="11.7109375" style="63" customWidth="1"/>
    <col min="4616" max="4616" width="11" style="63" customWidth="1"/>
    <col min="4617" max="4865" width="9.140625" style="63"/>
    <col min="4866" max="4866" width="10.42578125" style="63" customWidth="1"/>
    <col min="4867" max="4867" width="12.85546875" style="63" customWidth="1"/>
    <col min="4868" max="4868" width="12.28515625" style="63" customWidth="1"/>
    <col min="4869" max="4869" width="38.5703125" style="63" customWidth="1"/>
    <col min="4870" max="4870" width="33.42578125" style="63" customWidth="1"/>
    <col min="4871" max="4871" width="11.7109375" style="63" customWidth="1"/>
    <col min="4872" max="4872" width="11" style="63" customWidth="1"/>
    <col min="4873" max="5121" width="9.140625" style="63"/>
    <col min="5122" max="5122" width="10.42578125" style="63" customWidth="1"/>
    <col min="5123" max="5123" width="12.85546875" style="63" customWidth="1"/>
    <col min="5124" max="5124" width="12.28515625" style="63" customWidth="1"/>
    <col min="5125" max="5125" width="38.5703125" style="63" customWidth="1"/>
    <col min="5126" max="5126" width="33.42578125" style="63" customWidth="1"/>
    <col min="5127" max="5127" width="11.7109375" style="63" customWidth="1"/>
    <col min="5128" max="5128" width="11" style="63" customWidth="1"/>
    <col min="5129" max="5377" width="9.140625" style="63"/>
    <col min="5378" max="5378" width="10.42578125" style="63" customWidth="1"/>
    <col min="5379" max="5379" width="12.85546875" style="63" customWidth="1"/>
    <col min="5380" max="5380" width="12.28515625" style="63" customWidth="1"/>
    <col min="5381" max="5381" width="38.5703125" style="63" customWidth="1"/>
    <col min="5382" max="5382" width="33.42578125" style="63" customWidth="1"/>
    <col min="5383" max="5383" width="11.7109375" style="63" customWidth="1"/>
    <col min="5384" max="5384" width="11" style="63" customWidth="1"/>
    <col min="5385" max="5633" width="9.140625" style="63"/>
    <col min="5634" max="5634" width="10.42578125" style="63" customWidth="1"/>
    <col min="5635" max="5635" width="12.85546875" style="63" customWidth="1"/>
    <col min="5636" max="5636" width="12.28515625" style="63" customWidth="1"/>
    <col min="5637" max="5637" width="38.5703125" style="63" customWidth="1"/>
    <col min="5638" max="5638" width="33.42578125" style="63" customWidth="1"/>
    <col min="5639" max="5639" width="11.7109375" style="63" customWidth="1"/>
    <col min="5640" max="5640" width="11" style="63" customWidth="1"/>
    <col min="5641" max="5889" width="9.140625" style="63"/>
    <col min="5890" max="5890" width="10.42578125" style="63" customWidth="1"/>
    <col min="5891" max="5891" width="12.85546875" style="63" customWidth="1"/>
    <col min="5892" max="5892" width="12.28515625" style="63" customWidth="1"/>
    <col min="5893" max="5893" width="38.5703125" style="63" customWidth="1"/>
    <col min="5894" max="5894" width="33.42578125" style="63" customWidth="1"/>
    <col min="5895" max="5895" width="11.7109375" style="63" customWidth="1"/>
    <col min="5896" max="5896" width="11" style="63" customWidth="1"/>
    <col min="5897" max="6145" width="9.140625" style="63"/>
    <col min="6146" max="6146" width="10.42578125" style="63" customWidth="1"/>
    <col min="6147" max="6147" width="12.85546875" style="63" customWidth="1"/>
    <col min="6148" max="6148" width="12.28515625" style="63" customWidth="1"/>
    <col min="6149" max="6149" width="38.5703125" style="63" customWidth="1"/>
    <col min="6150" max="6150" width="33.42578125" style="63" customWidth="1"/>
    <col min="6151" max="6151" width="11.7109375" style="63" customWidth="1"/>
    <col min="6152" max="6152" width="11" style="63" customWidth="1"/>
    <col min="6153" max="6401" width="9.140625" style="63"/>
    <col min="6402" max="6402" width="10.42578125" style="63" customWidth="1"/>
    <col min="6403" max="6403" width="12.85546875" style="63" customWidth="1"/>
    <col min="6404" max="6404" width="12.28515625" style="63" customWidth="1"/>
    <col min="6405" max="6405" width="38.5703125" style="63" customWidth="1"/>
    <col min="6406" max="6406" width="33.42578125" style="63" customWidth="1"/>
    <col min="6407" max="6407" width="11.7109375" style="63" customWidth="1"/>
    <col min="6408" max="6408" width="11" style="63" customWidth="1"/>
    <col min="6409" max="6657" width="9.140625" style="63"/>
    <col min="6658" max="6658" width="10.42578125" style="63" customWidth="1"/>
    <col min="6659" max="6659" width="12.85546875" style="63" customWidth="1"/>
    <col min="6660" max="6660" width="12.28515625" style="63" customWidth="1"/>
    <col min="6661" max="6661" width="38.5703125" style="63" customWidth="1"/>
    <col min="6662" max="6662" width="33.42578125" style="63" customWidth="1"/>
    <col min="6663" max="6663" width="11.7109375" style="63" customWidth="1"/>
    <col min="6664" max="6664" width="11" style="63" customWidth="1"/>
    <col min="6665" max="6913" width="9.140625" style="63"/>
    <col min="6914" max="6914" width="10.42578125" style="63" customWidth="1"/>
    <col min="6915" max="6915" width="12.85546875" style="63" customWidth="1"/>
    <col min="6916" max="6916" width="12.28515625" style="63" customWidth="1"/>
    <col min="6917" max="6917" width="38.5703125" style="63" customWidth="1"/>
    <col min="6918" max="6918" width="33.42578125" style="63" customWidth="1"/>
    <col min="6919" max="6919" width="11.7109375" style="63" customWidth="1"/>
    <col min="6920" max="6920" width="11" style="63" customWidth="1"/>
    <col min="6921" max="7169" width="9.140625" style="63"/>
    <col min="7170" max="7170" width="10.42578125" style="63" customWidth="1"/>
    <col min="7171" max="7171" width="12.85546875" style="63" customWidth="1"/>
    <col min="7172" max="7172" width="12.28515625" style="63" customWidth="1"/>
    <col min="7173" max="7173" width="38.5703125" style="63" customWidth="1"/>
    <col min="7174" max="7174" width="33.42578125" style="63" customWidth="1"/>
    <col min="7175" max="7175" width="11.7109375" style="63" customWidth="1"/>
    <col min="7176" max="7176" width="11" style="63" customWidth="1"/>
    <col min="7177" max="7425" width="9.140625" style="63"/>
    <col min="7426" max="7426" width="10.42578125" style="63" customWidth="1"/>
    <col min="7427" max="7427" width="12.85546875" style="63" customWidth="1"/>
    <col min="7428" max="7428" width="12.28515625" style="63" customWidth="1"/>
    <col min="7429" max="7429" width="38.5703125" style="63" customWidth="1"/>
    <col min="7430" max="7430" width="33.42578125" style="63" customWidth="1"/>
    <col min="7431" max="7431" width="11.7109375" style="63" customWidth="1"/>
    <col min="7432" max="7432" width="11" style="63" customWidth="1"/>
    <col min="7433" max="7681" width="9.140625" style="63"/>
    <col min="7682" max="7682" width="10.42578125" style="63" customWidth="1"/>
    <col min="7683" max="7683" width="12.85546875" style="63" customWidth="1"/>
    <col min="7684" max="7684" width="12.28515625" style="63" customWidth="1"/>
    <col min="7685" max="7685" width="38.5703125" style="63" customWidth="1"/>
    <col min="7686" max="7686" width="33.42578125" style="63" customWidth="1"/>
    <col min="7687" max="7687" width="11.7109375" style="63" customWidth="1"/>
    <col min="7688" max="7688" width="11" style="63" customWidth="1"/>
    <col min="7689" max="7937" width="9.140625" style="63"/>
    <col min="7938" max="7938" width="10.42578125" style="63" customWidth="1"/>
    <col min="7939" max="7939" width="12.85546875" style="63" customWidth="1"/>
    <col min="7940" max="7940" width="12.28515625" style="63" customWidth="1"/>
    <col min="7941" max="7941" width="38.5703125" style="63" customWidth="1"/>
    <col min="7942" max="7942" width="33.42578125" style="63" customWidth="1"/>
    <col min="7943" max="7943" width="11.7109375" style="63" customWidth="1"/>
    <col min="7944" max="7944" width="11" style="63" customWidth="1"/>
    <col min="7945" max="8193" width="9.140625" style="63"/>
    <col min="8194" max="8194" width="10.42578125" style="63" customWidth="1"/>
    <col min="8195" max="8195" width="12.85546875" style="63" customWidth="1"/>
    <col min="8196" max="8196" width="12.28515625" style="63" customWidth="1"/>
    <col min="8197" max="8197" width="38.5703125" style="63" customWidth="1"/>
    <col min="8198" max="8198" width="33.42578125" style="63" customWidth="1"/>
    <col min="8199" max="8199" width="11.7109375" style="63" customWidth="1"/>
    <col min="8200" max="8200" width="11" style="63" customWidth="1"/>
    <col min="8201" max="8449" width="9.140625" style="63"/>
    <col min="8450" max="8450" width="10.42578125" style="63" customWidth="1"/>
    <col min="8451" max="8451" width="12.85546875" style="63" customWidth="1"/>
    <col min="8452" max="8452" width="12.28515625" style="63" customWidth="1"/>
    <col min="8453" max="8453" width="38.5703125" style="63" customWidth="1"/>
    <col min="8454" max="8454" width="33.42578125" style="63" customWidth="1"/>
    <col min="8455" max="8455" width="11.7109375" style="63" customWidth="1"/>
    <col min="8456" max="8456" width="11" style="63" customWidth="1"/>
    <col min="8457" max="8705" width="9.140625" style="63"/>
    <col min="8706" max="8706" width="10.42578125" style="63" customWidth="1"/>
    <col min="8707" max="8707" width="12.85546875" style="63" customWidth="1"/>
    <col min="8708" max="8708" width="12.28515625" style="63" customWidth="1"/>
    <col min="8709" max="8709" width="38.5703125" style="63" customWidth="1"/>
    <col min="8710" max="8710" width="33.42578125" style="63" customWidth="1"/>
    <col min="8711" max="8711" width="11.7109375" style="63" customWidth="1"/>
    <col min="8712" max="8712" width="11" style="63" customWidth="1"/>
    <col min="8713" max="8961" width="9.140625" style="63"/>
    <col min="8962" max="8962" width="10.42578125" style="63" customWidth="1"/>
    <col min="8963" max="8963" width="12.85546875" style="63" customWidth="1"/>
    <col min="8964" max="8964" width="12.28515625" style="63" customWidth="1"/>
    <col min="8965" max="8965" width="38.5703125" style="63" customWidth="1"/>
    <col min="8966" max="8966" width="33.42578125" style="63" customWidth="1"/>
    <col min="8967" max="8967" width="11.7109375" style="63" customWidth="1"/>
    <col min="8968" max="8968" width="11" style="63" customWidth="1"/>
    <col min="8969" max="9217" width="9.140625" style="63"/>
    <col min="9218" max="9218" width="10.42578125" style="63" customWidth="1"/>
    <col min="9219" max="9219" width="12.85546875" style="63" customWidth="1"/>
    <col min="9220" max="9220" width="12.28515625" style="63" customWidth="1"/>
    <col min="9221" max="9221" width="38.5703125" style="63" customWidth="1"/>
    <col min="9222" max="9222" width="33.42578125" style="63" customWidth="1"/>
    <col min="9223" max="9223" width="11.7109375" style="63" customWidth="1"/>
    <col min="9224" max="9224" width="11" style="63" customWidth="1"/>
    <col min="9225" max="9473" width="9.140625" style="63"/>
    <col min="9474" max="9474" width="10.42578125" style="63" customWidth="1"/>
    <col min="9475" max="9475" width="12.85546875" style="63" customWidth="1"/>
    <col min="9476" max="9476" width="12.28515625" style="63" customWidth="1"/>
    <col min="9477" max="9477" width="38.5703125" style="63" customWidth="1"/>
    <col min="9478" max="9478" width="33.42578125" style="63" customWidth="1"/>
    <col min="9479" max="9479" width="11.7109375" style="63" customWidth="1"/>
    <col min="9480" max="9480" width="11" style="63" customWidth="1"/>
    <col min="9481" max="9729" width="9.140625" style="63"/>
    <col min="9730" max="9730" width="10.42578125" style="63" customWidth="1"/>
    <col min="9731" max="9731" width="12.85546875" style="63" customWidth="1"/>
    <col min="9732" max="9732" width="12.28515625" style="63" customWidth="1"/>
    <col min="9733" max="9733" width="38.5703125" style="63" customWidth="1"/>
    <col min="9734" max="9734" width="33.42578125" style="63" customWidth="1"/>
    <col min="9735" max="9735" width="11.7109375" style="63" customWidth="1"/>
    <col min="9736" max="9736" width="11" style="63" customWidth="1"/>
    <col min="9737" max="9985" width="9.140625" style="63"/>
    <col min="9986" max="9986" width="10.42578125" style="63" customWidth="1"/>
    <col min="9987" max="9987" width="12.85546875" style="63" customWidth="1"/>
    <col min="9988" max="9988" width="12.28515625" style="63" customWidth="1"/>
    <col min="9989" max="9989" width="38.5703125" style="63" customWidth="1"/>
    <col min="9990" max="9990" width="33.42578125" style="63" customWidth="1"/>
    <col min="9991" max="9991" width="11.7109375" style="63" customWidth="1"/>
    <col min="9992" max="9992" width="11" style="63" customWidth="1"/>
    <col min="9993" max="10241" width="9.140625" style="63"/>
    <col min="10242" max="10242" width="10.42578125" style="63" customWidth="1"/>
    <col min="10243" max="10243" width="12.85546875" style="63" customWidth="1"/>
    <col min="10244" max="10244" width="12.28515625" style="63" customWidth="1"/>
    <col min="10245" max="10245" width="38.5703125" style="63" customWidth="1"/>
    <col min="10246" max="10246" width="33.42578125" style="63" customWidth="1"/>
    <col min="10247" max="10247" width="11.7109375" style="63" customWidth="1"/>
    <col min="10248" max="10248" width="11" style="63" customWidth="1"/>
    <col min="10249" max="10497" width="9.140625" style="63"/>
    <col min="10498" max="10498" width="10.42578125" style="63" customWidth="1"/>
    <col min="10499" max="10499" width="12.85546875" style="63" customWidth="1"/>
    <col min="10500" max="10500" width="12.28515625" style="63" customWidth="1"/>
    <col min="10501" max="10501" width="38.5703125" style="63" customWidth="1"/>
    <col min="10502" max="10502" width="33.42578125" style="63" customWidth="1"/>
    <col min="10503" max="10503" width="11.7109375" style="63" customWidth="1"/>
    <col min="10504" max="10504" width="11" style="63" customWidth="1"/>
    <col min="10505" max="10753" width="9.140625" style="63"/>
    <col min="10754" max="10754" width="10.42578125" style="63" customWidth="1"/>
    <col min="10755" max="10755" width="12.85546875" style="63" customWidth="1"/>
    <col min="10756" max="10756" width="12.28515625" style="63" customWidth="1"/>
    <col min="10757" max="10757" width="38.5703125" style="63" customWidth="1"/>
    <col min="10758" max="10758" width="33.42578125" style="63" customWidth="1"/>
    <col min="10759" max="10759" width="11.7109375" style="63" customWidth="1"/>
    <col min="10760" max="10760" width="11" style="63" customWidth="1"/>
    <col min="10761" max="11009" width="9.140625" style="63"/>
    <col min="11010" max="11010" width="10.42578125" style="63" customWidth="1"/>
    <col min="11011" max="11011" width="12.85546875" style="63" customWidth="1"/>
    <col min="11012" max="11012" width="12.28515625" style="63" customWidth="1"/>
    <col min="11013" max="11013" width="38.5703125" style="63" customWidth="1"/>
    <col min="11014" max="11014" width="33.42578125" style="63" customWidth="1"/>
    <col min="11015" max="11015" width="11.7109375" style="63" customWidth="1"/>
    <col min="11016" max="11016" width="11" style="63" customWidth="1"/>
    <col min="11017" max="11265" width="9.140625" style="63"/>
    <col min="11266" max="11266" width="10.42578125" style="63" customWidth="1"/>
    <col min="11267" max="11267" width="12.85546875" style="63" customWidth="1"/>
    <col min="11268" max="11268" width="12.28515625" style="63" customWidth="1"/>
    <col min="11269" max="11269" width="38.5703125" style="63" customWidth="1"/>
    <col min="11270" max="11270" width="33.42578125" style="63" customWidth="1"/>
    <col min="11271" max="11271" width="11.7109375" style="63" customWidth="1"/>
    <col min="11272" max="11272" width="11" style="63" customWidth="1"/>
    <col min="11273" max="11521" width="9.140625" style="63"/>
    <col min="11522" max="11522" width="10.42578125" style="63" customWidth="1"/>
    <col min="11523" max="11523" width="12.85546875" style="63" customWidth="1"/>
    <col min="11524" max="11524" width="12.28515625" style="63" customWidth="1"/>
    <col min="11525" max="11525" width="38.5703125" style="63" customWidth="1"/>
    <col min="11526" max="11526" width="33.42578125" style="63" customWidth="1"/>
    <col min="11527" max="11527" width="11.7109375" style="63" customWidth="1"/>
    <col min="11528" max="11528" width="11" style="63" customWidth="1"/>
    <col min="11529" max="11777" width="9.140625" style="63"/>
    <col min="11778" max="11778" width="10.42578125" style="63" customWidth="1"/>
    <col min="11779" max="11779" width="12.85546875" style="63" customWidth="1"/>
    <col min="11780" max="11780" width="12.28515625" style="63" customWidth="1"/>
    <col min="11781" max="11781" width="38.5703125" style="63" customWidth="1"/>
    <col min="11782" max="11782" width="33.42578125" style="63" customWidth="1"/>
    <col min="11783" max="11783" width="11.7109375" style="63" customWidth="1"/>
    <col min="11784" max="11784" width="11" style="63" customWidth="1"/>
    <col min="11785" max="12033" width="9.140625" style="63"/>
    <col min="12034" max="12034" width="10.42578125" style="63" customWidth="1"/>
    <col min="12035" max="12035" width="12.85546875" style="63" customWidth="1"/>
    <col min="12036" max="12036" width="12.28515625" style="63" customWidth="1"/>
    <col min="12037" max="12037" width="38.5703125" style="63" customWidth="1"/>
    <col min="12038" max="12038" width="33.42578125" style="63" customWidth="1"/>
    <col min="12039" max="12039" width="11.7109375" style="63" customWidth="1"/>
    <col min="12040" max="12040" width="11" style="63" customWidth="1"/>
    <col min="12041" max="12289" width="9.140625" style="63"/>
    <col min="12290" max="12290" width="10.42578125" style="63" customWidth="1"/>
    <col min="12291" max="12291" width="12.85546875" style="63" customWidth="1"/>
    <col min="12292" max="12292" width="12.28515625" style="63" customWidth="1"/>
    <col min="12293" max="12293" width="38.5703125" style="63" customWidth="1"/>
    <col min="12294" max="12294" width="33.42578125" style="63" customWidth="1"/>
    <col min="12295" max="12295" width="11.7109375" style="63" customWidth="1"/>
    <col min="12296" max="12296" width="11" style="63" customWidth="1"/>
    <col min="12297" max="12545" width="9.140625" style="63"/>
    <col min="12546" max="12546" width="10.42578125" style="63" customWidth="1"/>
    <col min="12547" max="12547" width="12.85546875" style="63" customWidth="1"/>
    <col min="12548" max="12548" width="12.28515625" style="63" customWidth="1"/>
    <col min="12549" max="12549" width="38.5703125" style="63" customWidth="1"/>
    <col min="12550" max="12550" width="33.42578125" style="63" customWidth="1"/>
    <col min="12551" max="12551" width="11.7109375" style="63" customWidth="1"/>
    <col min="12552" max="12552" width="11" style="63" customWidth="1"/>
    <col min="12553" max="12801" width="9.140625" style="63"/>
    <col min="12802" max="12802" width="10.42578125" style="63" customWidth="1"/>
    <col min="12803" max="12803" width="12.85546875" style="63" customWidth="1"/>
    <col min="12804" max="12804" width="12.28515625" style="63" customWidth="1"/>
    <col min="12805" max="12805" width="38.5703125" style="63" customWidth="1"/>
    <col min="12806" max="12806" width="33.42578125" style="63" customWidth="1"/>
    <col min="12807" max="12807" width="11.7109375" style="63" customWidth="1"/>
    <col min="12808" max="12808" width="11" style="63" customWidth="1"/>
    <col min="12809" max="13057" width="9.140625" style="63"/>
    <col min="13058" max="13058" width="10.42578125" style="63" customWidth="1"/>
    <col min="13059" max="13059" width="12.85546875" style="63" customWidth="1"/>
    <col min="13060" max="13060" width="12.28515625" style="63" customWidth="1"/>
    <col min="13061" max="13061" width="38.5703125" style="63" customWidth="1"/>
    <col min="13062" max="13062" width="33.42578125" style="63" customWidth="1"/>
    <col min="13063" max="13063" width="11.7109375" style="63" customWidth="1"/>
    <col min="13064" max="13064" width="11" style="63" customWidth="1"/>
    <col min="13065" max="13313" width="9.140625" style="63"/>
    <col min="13314" max="13314" width="10.42578125" style="63" customWidth="1"/>
    <col min="13315" max="13315" width="12.85546875" style="63" customWidth="1"/>
    <col min="13316" max="13316" width="12.28515625" style="63" customWidth="1"/>
    <col min="13317" max="13317" width="38.5703125" style="63" customWidth="1"/>
    <col min="13318" max="13318" width="33.42578125" style="63" customWidth="1"/>
    <col min="13319" max="13319" width="11.7109375" style="63" customWidth="1"/>
    <col min="13320" max="13320" width="11" style="63" customWidth="1"/>
    <col min="13321" max="13569" width="9.140625" style="63"/>
    <col min="13570" max="13570" width="10.42578125" style="63" customWidth="1"/>
    <col min="13571" max="13571" width="12.85546875" style="63" customWidth="1"/>
    <col min="13572" max="13572" width="12.28515625" style="63" customWidth="1"/>
    <col min="13573" max="13573" width="38.5703125" style="63" customWidth="1"/>
    <col min="13574" max="13574" width="33.42578125" style="63" customWidth="1"/>
    <col min="13575" max="13575" width="11.7109375" style="63" customWidth="1"/>
    <col min="13576" max="13576" width="11" style="63" customWidth="1"/>
    <col min="13577" max="13825" width="9.140625" style="63"/>
    <col min="13826" max="13826" width="10.42578125" style="63" customWidth="1"/>
    <col min="13827" max="13827" width="12.85546875" style="63" customWidth="1"/>
    <col min="13828" max="13828" width="12.28515625" style="63" customWidth="1"/>
    <col min="13829" max="13829" width="38.5703125" style="63" customWidth="1"/>
    <col min="13830" max="13830" width="33.42578125" style="63" customWidth="1"/>
    <col min="13831" max="13831" width="11.7109375" style="63" customWidth="1"/>
    <col min="13832" max="13832" width="11" style="63" customWidth="1"/>
    <col min="13833" max="14081" width="9.140625" style="63"/>
    <col min="14082" max="14082" width="10.42578125" style="63" customWidth="1"/>
    <col min="14083" max="14083" width="12.85546875" style="63" customWidth="1"/>
    <col min="14084" max="14084" width="12.28515625" style="63" customWidth="1"/>
    <col min="14085" max="14085" width="38.5703125" style="63" customWidth="1"/>
    <col min="14086" max="14086" width="33.42578125" style="63" customWidth="1"/>
    <col min="14087" max="14087" width="11.7109375" style="63" customWidth="1"/>
    <col min="14088" max="14088" width="11" style="63" customWidth="1"/>
    <col min="14089" max="14337" width="9.140625" style="63"/>
    <col min="14338" max="14338" width="10.42578125" style="63" customWidth="1"/>
    <col min="14339" max="14339" width="12.85546875" style="63" customWidth="1"/>
    <col min="14340" max="14340" width="12.28515625" style="63" customWidth="1"/>
    <col min="14341" max="14341" width="38.5703125" style="63" customWidth="1"/>
    <col min="14342" max="14342" width="33.42578125" style="63" customWidth="1"/>
    <col min="14343" max="14343" width="11.7109375" style="63" customWidth="1"/>
    <col min="14344" max="14344" width="11" style="63" customWidth="1"/>
    <col min="14345" max="14593" width="9.140625" style="63"/>
    <col min="14594" max="14594" width="10.42578125" style="63" customWidth="1"/>
    <col min="14595" max="14595" width="12.85546875" style="63" customWidth="1"/>
    <col min="14596" max="14596" width="12.28515625" style="63" customWidth="1"/>
    <col min="14597" max="14597" width="38.5703125" style="63" customWidth="1"/>
    <col min="14598" max="14598" width="33.42578125" style="63" customWidth="1"/>
    <col min="14599" max="14599" width="11.7109375" style="63" customWidth="1"/>
    <col min="14600" max="14600" width="11" style="63" customWidth="1"/>
    <col min="14601" max="14849" width="9.140625" style="63"/>
    <col min="14850" max="14850" width="10.42578125" style="63" customWidth="1"/>
    <col min="14851" max="14851" width="12.85546875" style="63" customWidth="1"/>
    <col min="14852" max="14852" width="12.28515625" style="63" customWidth="1"/>
    <col min="14853" max="14853" width="38.5703125" style="63" customWidth="1"/>
    <col min="14854" max="14854" width="33.42578125" style="63" customWidth="1"/>
    <col min="14855" max="14855" width="11.7109375" style="63" customWidth="1"/>
    <col min="14856" max="14856" width="11" style="63" customWidth="1"/>
    <col min="14857" max="15105" width="9.140625" style="63"/>
    <col min="15106" max="15106" width="10.42578125" style="63" customWidth="1"/>
    <col min="15107" max="15107" width="12.85546875" style="63" customWidth="1"/>
    <col min="15108" max="15108" width="12.28515625" style="63" customWidth="1"/>
    <col min="15109" max="15109" width="38.5703125" style="63" customWidth="1"/>
    <col min="15110" max="15110" width="33.42578125" style="63" customWidth="1"/>
    <col min="15111" max="15111" width="11.7109375" style="63" customWidth="1"/>
    <col min="15112" max="15112" width="11" style="63" customWidth="1"/>
    <col min="15113" max="15361" width="9.140625" style="63"/>
    <col min="15362" max="15362" width="10.42578125" style="63" customWidth="1"/>
    <col min="15363" max="15363" width="12.85546875" style="63" customWidth="1"/>
    <col min="15364" max="15364" width="12.28515625" style="63" customWidth="1"/>
    <col min="15365" max="15365" width="38.5703125" style="63" customWidth="1"/>
    <col min="15366" max="15366" width="33.42578125" style="63" customWidth="1"/>
    <col min="15367" max="15367" width="11.7109375" style="63" customWidth="1"/>
    <col min="15368" max="15368" width="11" style="63" customWidth="1"/>
    <col min="15369" max="15617" width="9.140625" style="63"/>
    <col min="15618" max="15618" width="10.42578125" style="63" customWidth="1"/>
    <col min="15619" max="15619" width="12.85546875" style="63" customWidth="1"/>
    <col min="15620" max="15620" width="12.28515625" style="63" customWidth="1"/>
    <col min="15621" max="15621" width="38.5703125" style="63" customWidth="1"/>
    <col min="15622" max="15622" width="33.42578125" style="63" customWidth="1"/>
    <col min="15623" max="15623" width="11.7109375" style="63" customWidth="1"/>
    <col min="15624" max="15624" width="11" style="63" customWidth="1"/>
    <col min="15625" max="15873" width="9.140625" style="63"/>
    <col min="15874" max="15874" width="10.42578125" style="63" customWidth="1"/>
    <col min="15875" max="15875" width="12.85546875" style="63" customWidth="1"/>
    <col min="15876" max="15876" width="12.28515625" style="63" customWidth="1"/>
    <col min="15877" max="15877" width="38.5703125" style="63" customWidth="1"/>
    <col min="15878" max="15878" width="33.42578125" style="63" customWidth="1"/>
    <col min="15879" max="15879" width="11.7109375" style="63" customWidth="1"/>
    <col min="15880" max="15880" width="11" style="63" customWidth="1"/>
    <col min="15881" max="16129" width="9.140625" style="63"/>
    <col min="16130" max="16130" width="10.42578125" style="63" customWidth="1"/>
    <col min="16131" max="16131" width="12.85546875" style="63" customWidth="1"/>
    <col min="16132" max="16132" width="12.28515625" style="63" customWidth="1"/>
    <col min="16133" max="16133" width="38.5703125" style="63" customWidth="1"/>
    <col min="16134" max="16134" width="33.42578125" style="63" customWidth="1"/>
    <col min="16135" max="16135" width="11.7109375" style="63" customWidth="1"/>
    <col min="16136" max="16136" width="11" style="63" customWidth="1"/>
    <col min="16137" max="16384" width="9.140625" style="63"/>
  </cols>
  <sheetData>
    <row r="1" spans="1:9" ht="18.75" customHeight="1" x14ac:dyDescent="0.3">
      <c r="A1" s="246"/>
      <c r="B1" s="473" t="s">
        <v>89</v>
      </c>
      <c r="C1" s="474"/>
      <c r="D1" s="474"/>
      <c r="E1" s="474"/>
      <c r="F1" s="474"/>
      <c r="G1" s="474"/>
      <c r="H1" s="474"/>
      <c r="I1" s="246"/>
    </row>
    <row r="2" spans="1:9" ht="18.75" x14ac:dyDescent="0.3">
      <c r="A2" s="246"/>
      <c r="B2" s="475" t="s">
        <v>90</v>
      </c>
      <c r="C2" s="476"/>
      <c r="D2" s="477">
        <f>+'Vyúčtování jednoleté 2024'!C8</f>
        <v>0</v>
      </c>
      <c r="E2" s="478"/>
      <c r="F2" s="478"/>
      <c r="G2" s="478"/>
      <c r="H2" s="479"/>
      <c r="I2" s="246"/>
    </row>
    <row r="3" spans="1:9" s="64" customFormat="1" ht="18" customHeight="1" x14ac:dyDescent="0.25">
      <c r="A3" s="247"/>
      <c r="B3" s="248" t="s">
        <v>91</v>
      </c>
      <c r="C3" s="249"/>
      <c r="D3" s="249"/>
      <c r="E3" s="249"/>
      <c r="F3" s="250"/>
      <c r="G3" s="250"/>
      <c r="H3" s="251"/>
      <c r="I3" s="247"/>
    </row>
    <row r="4" spans="1:9" s="64" customFormat="1" ht="53.25" customHeight="1" x14ac:dyDescent="0.25">
      <c r="A4" s="247"/>
      <c r="B4" s="480" t="s">
        <v>92</v>
      </c>
      <c r="C4" s="481"/>
      <c r="D4" s="481"/>
      <c r="E4" s="481"/>
      <c r="F4" s="481"/>
      <c r="G4" s="481"/>
      <c r="H4" s="482"/>
      <c r="I4" s="247"/>
    </row>
    <row r="5" spans="1:9" s="65" customFormat="1" ht="18.75" customHeight="1" x14ac:dyDescent="0.25">
      <c r="A5" s="252"/>
      <c r="B5" s="253" t="s">
        <v>93</v>
      </c>
      <c r="C5" s="254"/>
      <c r="D5" s="254"/>
      <c r="E5" s="254"/>
      <c r="F5" s="254"/>
      <c r="G5" s="254"/>
      <c r="H5" s="255"/>
      <c r="I5" s="252"/>
    </row>
    <row r="6" spans="1:9" s="68" customFormat="1" ht="15.75" customHeight="1" x14ac:dyDescent="0.2">
      <c r="A6" s="256"/>
      <c r="B6" s="66" t="s">
        <v>94</v>
      </c>
      <c r="C6" s="67"/>
      <c r="D6" s="67"/>
      <c r="E6" s="67"/>
      <c r="F6" s="67"/>
      <c r="G6" s="67"/>
      <c r="H6" s="67"/>
      <c r="I6" s="256"/>
    </row>
    <row r="7" spans="1:9" s="76" customFormat="1" ht="37.5" thickBot="1" x14ac:dyDescent="0.25">
      <c r="A7" s="257"/>
      <c r="B7" s="69" t="s">
        <v>95</v>
      </c>
      <c r="C7" s="70" t="s">
        <v>96</v>
      </c>
      <c r="D7" s="71" t="s">
        <v>97</v>
      </c>
      <c r="E7" s="72" t="s">
        <v>98</v>
      </c>
      <c r="F7" s="73" t="s">
        <v>99</v>
      </c>
      <c r="G7" s="74" t="s">
        <v>100</v>
      </c>
      <c r="H7" s="75" t="s">
        <v>101</v>
      </c>
      <c r="I7" s="257"/>
    </row>
    <row r="8" spans="1:9" ht="13.5" x14ac:dyDescent="0.25">
      <c r="A8" s="246"/>
      <c r="B8" s="77" t="s">
        <v>102</v>
      </c>
      <c r="C8" s="77" t="s">
        <v>103</v>
      </c>
      <c r="D8" s="77" t="s">
        <v>104</v>
      </c>
      <c r="E8" s="77" t="s">
        <v>105</v>
      </c>
      <c r="F8" s="77" t="s">
        <v>106</v>
      </c>
      <c r="G8" s="78">
        <v>7500</v>
      </c>
      <c r="H8" s="79">
        <v>4000</v>
      </c>
      <c r="I8" s="259"/>
    </row>
    <row r="9" spans="1:9" x14ac:dyDescent="0.2">
      <c r="A9" s="246"/>
      <c r="B9" s="77" t="s">
        <v>107</v>
      </c>
      <c r="C9" s="77" t="s">
        <v>108</v>
      </c>
      <c r="D9" s="77"/>
      <c r="E9" s="77"/>
      <c r="F9" s="77" t="s">
        <v>109</v>
      </c>
      <c r="G9" s="80"/>
      <c r="H9" s="79"/>
      <c r="I9" s="259"/>
    </row>
    <row r="10" spans="1:9" x14ac:dyDescent="0.2">
      <c r="A10" s="246"/>
      <c r="B10" s="77" t="s">
        <v>110</v>
      </c>
      <c r="C10" s="81" t="s">
        <v>111</v>
      </c>
      <c r="D10" s="77"/>
      <c r="E10" s="77" t="s">
        <v>112</v>
      </c>
      <c r="F10" s="77" t="s">
        <v>113</v>
      </c>
      <c r="G10" s="82">
        <v>71685</v>
      </c>
      <c r="H10" s="82">
        <v>60000</v>
      </c>
      <c r="I10" s="259"/>
    </row>
    <row r="11" spans="1:9" s="88" customFormat="1" ht="13.5" x14ac:dyDescent="0.25">
      <c r="A11" s="258"/>
      <c r="B11" s="83" t="s">
        <v>114</v>
      </c>
      <c r="C11" s="84"/>
      <c r="D11" s="83"/>
      <c r="E11" s="85"/>
      <c r="F11" s="85"/>
      <c r="G11" s="86"/>
      <c r="H11" s="87"/>
      <c r="I11" s="260"/>
    </row>
    <row r="12" spans="1:9" ht="13.5" thickBot="1" x14ac:dyDescent="0.25">
      <c r="A12" s="246"/>
      <c r="B12" s="77" t="s">
        <v>115</v>
      </c>
      <c r="C12" s="77" t="s">
        <v>116</v>
      </c>
      <c r="D12" s="89"/>
      <c r="E12" s="77" t="s">
        <v>117</v>
      </c>
      <c r="F12" s="77" t="s">
        <v>118</v>
      </c>
      <c r="G12" s="82">
        <v>45000</v>
      </c>
      <c r="H12" s="80">
        <v>20000</v>
      </c>
      <c r="I12" s="261"/>
    </row>
    <row r="13" spans="1:9" ht="14.25" thickBot="1" x14ac:dyDescent="0.3">
      <c r="A13" s="246"/>
      <c r="B13" s="90"/>
      <c r="C13" s="91"/>
      <c r="D13" s="91"/>
      <c r="E13" s="92" t="s">
        <v>119</v>
      </c>
      <c r="F13" s="91"/>
      <c r="G13" s="93">
        <f>SUM(G8:G12)</f>
        <v>124185</v>
      </c>
      <c r="H13" s="94">
        <f>SUM(H8:H12)</f>
        <v>84000</v>
      </c>
      <c r="I13" s="262"/>
    </row>
    <row r="14" spans="1:9" x14ac:dyDescent="0.2">
      <c r="A14" s="246"/>
      <c r="B14" s="95"/>
      <c r="C14" s="95"/>
      <c r="D14" s="95"/>
      <c r="E14" s="95"/>
      <c r="F14" s="95"/>
      <c r="G14" s="96"/>
      <c r="H14" s="97"/>
      <c r="I14" s="262"/>
    </row>
    <row r="15" spans="1:9" s="76" customFormat="1" ht="38.25" x14ac:dyDescent="0.2">
      <c r="A15" s="257"/>
      <c r="B15" s="267" t="s">
        <v>120</v>
      </c>
      <c r="C15" s="268" t="s">
        <v>121</v>
      </c>
      <c r="D15" s="268" t="s">
        <v>97</v>
      </c>
      <c r="E15" s="268" t="s">
        <v>122</v>
      </c>
      <c r="F15" s="269" t="s">
        <v>99</v>
      </c>
      <c r="G15" s="270" t="s">
        <v>100</v>
      </c>
      <c r="H15" s="271" t="s">
        <v>101</v>
      </c>
      <c r="I15" s="257"/>
    </row>
    <row r="16" spans="1:9" ht="6.75" customHeight="1" x14ac:dyDescent="0.2">
      <c r="A16" s="246"/>
      <c r="B16" s="98"/>
      <c r="C16" s="99"/>
      <c r="D16" s="99"/>
      <c r="E16" s="99"/>
      <c r="F16" s="99"/>
      <c r="G16" s="100"/>
      <c r="H16" s="101"/>
      <c r="I16" s="262"/>
    </row>
    <row r="17" spans="1:10" ht="15" x14ac:dyDescent="0.25">
      <c r="A17" s="246"/>
      <c r="B17" s="483"/>
      <c r="C17" s="472"/>
      <c r="D17" s="472"/>
      <c r="E17" s="263" t="s">
        <v>29</v>
      </c>
      <c r="F17" s="264"/>
      <c r="G17" s="265"/>
      <c r="H17" s="266"/>
      <c r="I17" s="261"/>
    </row>
    <row r="18" spans="1:10" x14ac:dyDescent="0.2">
      <c r="A18" s="246"/>
      <c r="B18" s="102"/>
      <c r="C18" s="102"/>
      <c r="D18" s="103"/>
      <c r="E18" s="102"/>
      <c r="F18" s="104"/>
      <c r="G18" s="244"/>
      <c r="H18" s="105"/>
      <c r="I18" s="259"/>
    </row>
    <row r="19" spans="1:10" ht="13.5" thickBot="1" x14ac:dyDescent="0.25">
      <c r="A19" s="246"/>
      <c r="B19" s="106"/>
      <c r="C19" s="106"/>
      <c r="D19" s="107"/>
      <c r="E19" s="106"/>
      <c r="F19" s="106"/>
      <c r="G19" s="245"/>
      <c r="H19" s="108"/>
      <c r="I19" s="259"/>
    </row>
    <row r="20" spans="1:10" ht="15" x14ac:dyDescent="0.25">
      <c r="A20" s="246"/>
      <c r="B20" s="471"/>
      <c r="C20" s="472"/>
      <c r="D20" s="472"/>
      <c r="E20" s="264" t="s">
        <v>119</v>
      </c>
      <c r="F20" s="272"/>
      <c r="G20" s="273">
        <f>SUM(G18:G19)</f>
        <v>0</v>
      </c>
      <c r="H20" s="274">
        <f>SUM(H18:H19)</f>
        <v>0</v>
      </c>
      <c r="I20" s="246"/>
    </row>
    <row r="21" spans="1:10" ht="4.5" customHeight="1" x14ac:dyDescent="0.2">
      <c r="A21" s="246"/>
      <c r="B21" s="109"/>
      <c r="C21" s="110"/>
      <c r="D21" s="110"/>
      <c r="E21" s="110"/>
      <c r="F21" s="110"/>
      <c r="G21" s="111"/>
      <c r="H21" s="112"/>
      <c r="I21" s="246"/>
    </row>
    <row r="22" spans="1:10" ht="15" x14ac:dyDescent="0.25">
      <c r="A22" s="246"/>
      <c r="B22" s="471"/>
      <c r="C22" s="472"/>
      <c r="D22" s="472"/>
      <c r="E22" s="263" t="s">
        <v>30</v>
      </c>
      <c r="F22" s="264"/>
      <c r="G22" s="265"/>
      <c r="H22" s="275"/>
      <c r="I22" s="246"/>
    </row>
    <row r="23" spans="1:10" x14ac:dyDescent="0.2">
      <c r="A23" s="246"/>
      <c r="B23" s="102"/>
      <c r="C23" s="102"/>
      <c r="D23" s="103"/>
      <c r="E23" s="102"/>
      <c r="F23" s="102"/>
      <c r="G23" s="244"/>
      <c r="H23" s="113"/>
      <c r="I23" s="246"/>
      <c r="J23" s="114"/>
    </row>
    <row r="24" spans="1:10" ht="13.5" thickBot="1" x14ac:dyDescent="0.25">
      <c r="A24" s="246"/>
      <c r="B24" s="102"/>
      <c r="C24" s="102"/>
      <c r="D24" s="103"/>
      <c r="E24" s="102"/>
      <c r="F24" s="102"/>
      <c r="G24" s="244"/>
      <c r="H24" s="113"/>
      <c r="I24" s="246"/>
      <c r="J24" s="114"/>
    </row>
    <row r="25" spans="1:10" ht="15" x14ac:dyDescent="0.25">
      <c r="A25" s="246"/>
      <c r="B25" s="471"/>
      <c r="C25" s="472"/>
      <c r="D25" s="472"/>
      <c r="E25" s="264" t="s">
        <v>119</v>
      </c>
      <c r="F25" s="272"/>
      <c r="G25" s="273">
        <f>SUM(G23:G24)</f>
        <v>0</v>
      </c>
      <c r="H25" s="276">
        <f>SUM(H23:H24)</f>
        <v>0</v>
      </c>
      <c r="I25" s="246"/>
    </row>
    <row r="26" spans="1:10" ht="11.25" customHeight="1" x14ac:dyDescent="0.2">
      <c r="A26" s="246"/>
      <c r="B26" s="109"/>
      <c r="C26" s="110"/>
      <c r="D26" s="110"/>
      <c r="E26" s="110"/>
      <c r="F26" s="110"/>
      <c r="G26" s="111"/>
      <c r="H26" s="112"/>
      <c r="I26" s="246"/>
    </row>
    <row r="27" spans="1:10" ht="15" x14ac:dyDescent="0.25">
      <c r="A27" s="246"/>
      <c r="B27" s="471"/>
      <c r="C27" s="472"/>
      <c r="D27" s="472"/>
      <c r="E27" s="263" t="s">
        <v>123</v>
      </c>
      <c r="F27" s="264"/>
      <c r="G27" s="265"/>
      <c r="H27" s="266"/>
      <c r="I27" s="246"/>
    </row>
    <row r="28" spans="1:10" x14ac:dyDescent="0.2">
      <c r="A28" s="246"/>
      <c r="B28" s="102"/>
      <c r="C28" s="102"/>
      <c r="D28" s="103"/>
      <c r="E28" s="102"/>
      <c r="F28" s="102"/>
      <c r="G28" s="282"/>
      <c r="H28" s="113"/>
      <c r="I28" s="246"/>
      <c r="J28" s="114"/>
    </row>
    <row r="29" spans="1:10" ht="13.5" thickBot="1" x14ac:dyDescent="0.25">
      <c r="A29" s="246"/>
      <c r="B29" s="115"/>
      <c r="C29" s="115"/>
      <c r="D29" s="116"/>
      <c r="E29" s="115"/>
      <c r="F29" s="115"/>
      <c r="G29" s="283"/>
      <c r="H29" s="117"/>
      <c r="I29" s="246"/>
      <c r="J29" s="114"/>
    </row>
    <row r="30" spans="1:10" ht="15" x14ac:dyDescent="0.25">
      <c r="A30" s="246"/>
      <c r="B30" s="471"/>
      <c r="C30" s="472"/>
      <c r="D30" s="472"/>
      <c r="E30" s="264" t="s">
        <v>119</v>
      </c>
      <c r="F30" s="272"/>
      <c r="G30" s="277">
        <f>SUM(G28:G29)</f>
        <v>0</v>
      </c>
      <c r="H30" s="278">
        <f>SUM(H28:H29)</f>
        <v>0</v>
      </c>
      <c r="I30" s="246"/>
    </row>
    <row r="31" spans="1:10" ht="7.5" customHeight="1" x14ac:dyDescent="0.2">
      <c r="A31" s="246"/>
      <c r="B31" s="118"/>
      <c r="C31" s="110"/>
      <c r="D31" s="110"/>
      <c r="E31" s="110"/>
      <c r="F31" s="110"/>
      <c r="G31" s="111"/>
      <c r="H31" s="119"/>
      <c r="I31" s="246"/>
    </row>
    <row r="32" spans="1:10" ht="15" x14ac:dyDescent="0.25">
      <c r="A32" s="246"/>
      <c r="B32" s="491"/>
      <c r="C32" s="472"/>
      <c r="D32" s="472"/>
      <c r="E32" s="263" t="s">
        <v>32</v>
      </c>
      <c r="F32" s="264"/>
      <c r="G32" s="265"/>
      <c r="H32" s="279"/>
      <c r="I32" s="246"/>
    </row>
    <row r="33" spans="1:9" x14ac:dyDescent="0.2">
      <c r="A33" s="246"/>
      <c r="B33" s="102"/>
      <c r="C33" s="102"/>
      <c r="D33" s="103"/>
      <c r="E33" s="102"/>
      <c r="F33" s="102"/>
      <c r="G33" s="244"/>
      <c r="H33" s="113"/>
      <c r="I33" s="246"/>
    </row>
    <row r="34" spans="1:9" ht="13.5" thickBot="1" x14ac:dyDescent="0.25">
      <c r="A34" s="246"/>
      <c r="B34" s="106"/>
      <c r="C34" s="106"/>
      <c r="D34" s="107"/>
      <c r="E34" s="106"/>
      <c r="F34" s="106"/>
      <c r="G34" s="284"/>
      <c r="H34" s="120"/>
      <c r="I34" s="246"/>
    </row>
    <row r="35" spans="1:9" ht="15" x14ac:dyDescent="0.25">
      <c r="A35" s="246"/>
      <c r="B35" s="471"/>
      <c r="C35" s="492"/>
      <c r="D35" s="492"/>
      <c r="E35" s="264" t="s">
        <v>119</v>
      </c>
      <c r="F35" s="272"/>
      <c r="G35" s="277">
        <f>SUM(G33:G34)</f>
        <v>0</v>
      </c>
      <c r="H35" s="280">
        <f>SUM(H33:H34)</f>
        <v>0</v>
      </c>
      <c r="I35" s="246"/>
    </row>
    <row r="36" spans="1:9" ht="7.5" customHeight="1" x14ac:dyDescent="0.2">
      <c r="A36" s="246"/>
      <c r="B36" s="109"/>
      <c r="C36" s="110"/>
      <c r="D36" s="110"/>
      <c r="E36" s="110"/>
      <c r="F36" s="110"/>
      <c r="G36" s="111"/>
      <c r="H36" s="112"/>
      <c r="I36" s="246"/>
    </row>
    <row r="37" spans="1:9" x14ac:dyDescent="0.2">
      <c r="A37" s="246"/>
      <c r="B37" s="281"/>
      <c r="C37" s="264"/>
      <c r="D37" s="264"/>
      <c r="E37" s="263" t="s">
        <v>33</v>
      </c>
      <c r="F37" s="264"/>
      <c r="G37" s="265"/>
      <c r="H37" s="275"/>
      <c r="I37" s="246"/>
    </row>
    <row r="38" spans="1:9" x14ac:dyDescent="0.2">
      <c r="A38" s="246"/>
      <c r="B38" s="102"/>
      <c r="C38" s="102"/>
      <c r="D38" s="103"/>
      <c r="E38" s="102"/>
      <c r="F38" s="102"/>
      <c r="G38" s="244"/>
      <c r="H38" s="113"/>
      <c r="I38" s="246"/>
    </row>
    <row r="39" spans="1:9" ht="13.5" thickBot="1" x14ac:dyDescent="0.25">
      <c r="A39" s="246"/>
      <c r="B39" s="106"/>
      <c r="C39" s="106"/>
      <c r="D39" s="107"/>
      <c r="E39" s="106"/>
      <c r="F39" s="106"/>
      <c r="G39" s="284"/>
      <c r="H39" s="113"/>
      <c r="I39" s="246"/>
    </row>
    <row r="40" spans="1:9" ht="15" x14ac:dyDescent="0.25">
      <c r="A40" s="246"/>
      <c r="B40" s="281"/>
      <c r="C40" s="264"/>
      <c r="D40" s="264"/>
      <c r="E40" s="264" t="s">
        <v>119</v>
      </c>
      <c r="F40" s="272"/>
      <c r="G40" s="277">
        <f>SUM(G38:G39)</f>
        <v>0</v>
      </c>
      <c r="H40" s="280">
        <f>SUM(H38:H39)</f>
        <v>0</v>
      </c>
      <c r="I40" s="246"/>
    </row>
    <row r="41" spans="1:9" ht="9" customHeight="1" x14ac:dyDescent="0.2">
      <c r="A41" s="246"/>
      <c r="B41" s="109"/>
      <c r="C41" s="110"/>
      <c r="D41" s="110"/>
      <c r="E41" s="110"/>
      <c r="F41" s="110"/>
      <c r="G41" s="111"/>
      <c r="H41" s="112"/>
      <c r="I41" s="246"/>
    </row>
    <row r="42" spans="1:9" x14ac:dyDescent="0.2">
      <c r="A42" s="246"/>
      <c r="B42" s="281"/>
      <c r="C42" s="264"/>
      <c r="D42" s="264"/>
      <c r="E42" s="263" t="s">
        <v>34</v>
      </c>
      <c r="F42" s="264"/>
      <c r="G42" s="265"/>
      <c r="H42" s="275"/>
      <c r="I42" s="246"/>
    </row>
    <row r="43" spans="1:9" x14ac:dyDescent="0.2">
      <c r="A43" s="246"/>
      <c r="B43" s="102"/>
      <c r="C43" s="102"/>
      <c r="D43" s="103"/>
      <c r="E43" s="102"/>
      <c r="F43" s="102"/>
      <c r="G43" s="244"/>
      <c r="H43" s="113"/>
      <c r="I43" s="246"/>
    </row>
    <row r="44" spans="1:9" ht="13.5" thickBot="1" x14ac:dyDescent="0.25">
      <c r="A44" s="246"/>
      <c r="B44" s="106"/>
      <c r="C44" s="106"/>
      <c r="D44" s="107"/>
      <c r="E44" s="106"/>
      <c r="F44" s="106"/>
      <c r="G44" s="284"/>
      <c r="H44" s="113"/>
      <c r="I44" s="246"/>
    </row>
    <row r="45" spans="1:9" ht="15" x14ac:dyDescent="0.25">
      <c r="A45" s="246"/>
      <c r="B45" s="285"/>
      <c r="C45" s="286"/>
      <c r="D45" s="286"/>
      <c r="E45" s="286" t="s">
        <v>119</v>
      </c>
      <c r="F45" s="286"/>
      <c r="G45" s="277">
        <f>SUM(G43:G44)</f>
        <v>0</v>
      </c>
      <c r="H45" s="280">
        <f>SUM(H43:H44)</f>
        <v>0</v>
      </c>
      <c r="I45" s="246"/>
    </row>
    <row r="46" spans="1:9" ht="8.25" customHeight="1" x14ac:dyDescent="0.2">
      <c r="A46" s="246"/>
      <c r="B46" s="98"/>
      <c r="C46" s="99"/>
      <c r="D46" s="99"/>
      <c r="E46" s="99"/>
      <c r="F46" s="99"/>
      <c r="G46" s="121"/>
      <c r="H46" s="112"/>
      <c r="I46" s="246"/>
    </row>
    <row r="47" spans="1:9" x14ac:dyDescent="0.2">
      <c r="A47" s="246"/>
      <c r="B47" s="281"/>
      <c r="C47" s="264"/>
      <c r="D47" s="264"/>
      <c r="E47" s="263" t="s">
        <v>35</v>
      </c>
      <c r="F47" s="264"/>
      <c r="G47" s="265"/>
      <c r="H47" s="275"/>
      <c r="I47" s="246"/>
    </row>
    <row r="48" spans="1:9" x14ac:dyDescent="0.2">
      <c r="A48" s="246"/>
      <c r="B48" s="102"/>
      <c r="C48" s="102"/>
      <c r="D48" s="103"/>
      <c r="E48" s="102"/>
      <c r="F48" s="102"/>
      <c r="G48" s="244"/>
      <c r="H48" s="113"/>
      <c r="I48" s="246"/>
    </row>
    <row r="49" spans="1:17" ht="13.5" thickBot="1" x14ac:dyDescent="0.25">
      <c r="A49" s="246"/>
      <c r="B49" s="122"/>
      <c r="C49" s="122"/>
      <c r="D49" s="123"/>
      <c r="E49" s="122"/>
      <c r="F49" s="122"/>
      <c r="G49" s="245"/>
      <c r="H49" s="113"/>
      <c r="I49" s="246"/>
    </row>
    <row r="50" spans="1:17" ht="15" x14ac:dyDescent="0.25">
      <c r="A50" s="246"/>
      <c r="B50" s="285"/>
      <c r="C50" s="286"/>
      <c r="D50" s="286"/>
      <c r="E50" s="286" t="s">
        <v>119</v>
      </c>
      <c r="F50" s="272"/>
      <c r="G50" s="277">
        <f>SUM(G48:G49)</f>
        <v>0</v>
      </c>
      <c r="H50" s="280">
        <f>SUM(H48:H49)</f>
        <v>0</v>
      </c>
      <c r="I50" s="246"/>
    </row>
    <row r="51" spans="1:17" ht="9" customHeight="1" x14ac:dyDescent="0.2">
      <c r="A51" s="246"/>
      <c r="B51" s="124"/>
      <c r="C51" s="125"/>
      <c r="D51" s="125"/>
      <c r="E51" s="125"/>
      <c r="F51" s="125"/>
      <c r="G51" s="111"/>
      <c r="H51" s="112"/>
      <c r="I51" s="246"/>
      <c r="Q51" s="126"/>
    </row>
    <row r="52" spans="1:17" ht="15.75" thickBot="1" x14ac:dyDescent="0.3">
      <c r="A52" s="246"/>
      <c r="B52" s="287"/>
      <c r="C52" s="288"/>
      <c r="D52" s="288"/>
      <c r="E52" s="484" t="s">
        <v>124</v>
      </c>
      <c r="F52" s="485"/>
      <c r="G52" s="289">
        <f>SUM(G20,G25,G30,G35,G40,G45,G50)</f>
        <v>0</v>
      </c>
      <c r="H52" s="290">
        <f>SUM(H20,H25,H30,H35,H40,H45,H50)</f>
        <v>0</v>
      </c>
      <c r="I52" s="246"/>
    </row>
    <row r="53" spans="1:17" ht="7.5" customHeight="1" x14ac:dyDescent="0.2">
      <c r="A53" s="246"/>
      <c r="B53" s="127"/>
      <c r="C53" s="127"/>
      <c r="D53" s="127"/>
      <c r="E53" s="127"/>
      <c r="F53" s="127"/>
      <c r="G53" s="127"/>
      <c r="H53" s="127"/>
      <c r="I53" s="246"/>
    </row>
    <row r="54" spans="1:17" ht="4.5" customHeight="1" x14ac:dyDescent="0.2">
      <c r="A54" s="246"/>
      <c r="B54" s="246"/>
      <c r="C54" s="246"/>
      <c r="D54" s="246"/>
      <c r="E54" s="246"/>
      <c r="F54" s="246"/>
      <c r="G54" s="246"/>
      <c r="H54" s="246"/>
      <c r="I54" s="246"/>
    </row>
    <row r="55" spans="1:17" ht="18.75" customHeight="1" x14ac:dyDescent="0.25">
      <c r="A55" s="246"/>
      <c r="B55" s="291"/>
      <c r="C55" s="292"/>
      <c r="D55" s="293"/>
      <c r="E55" s="486"/>
      <c r="F55" s="487"/>
      <c r="G55" s="487"/>
      <c r="H55" s="487"/>
      <c r="I55" s="246"/>
    </row>
    <row r="56" spans="1:17" ht="15" x14ac:dyDescent="0.25">
      <c r="A56" s="246"/>
      <c r="B56" s="294"/>
      <c r="C56" s="294"/>
      <c r="D56" s="295"/>
      <c r="E56" s="488" t="s">
        <v>125</v>
      </c>
      <c r="F56" s="489"/>
      <c r="G56" s="489"/>
      <c r="H56" s="489"/>
      <c r="I56" s="246"/>
      <c r="O56" s="68"/>
    </row>
    <row r="57" spans="1:17" ht="15" x14ac:dyDescent="0.25">
      <c r="A57" s="246"/>
      <c r="B57" s="296"/>
      <c r="C57" s="297"/>
      <c r="D57" s="298"/>
      <c r="E57" s="490" t="s">
        <v>126</v>
      </c>
      <c r="F57" s="489"/>
      <c r="G57" s="489"/>
      <c r="H57" s="489"/>
      <c r="I57" s="246"/>
    </row>
    <row r="58" spans="1:17" ht="6" customHeight="1" x14ac:dyDescent="0.2">
      <c r="A58" s="246"/>
      <c r="B58" s="246"/>
      <c r="C58" s="246"/>
      <c r="D58" s="246"/>
      <c r="E58" s="246"/>
      <c r="F58" s="246"/>
      <c r="G58" s="246"/>
      <c r="H58" s="246"/>
      <c r="I58" s="246"/>
    </row>
  </sheetData>
  <sheetProtection algorithmName="SHA-512" hashValue="VBDASLLijC3IHQgeZjL0ofDIgwihSSRXVGAw77uK+4IY95PWIUSqT/MEvk89Ndid2ehXLWtUTYqX0qY8F5F5Eg==" saltValue="V0BfC+2P1ZrhnuIU5+jbhg==" spinCount="100000" sheet="1" formatCells="0" formatColumns="0" formatRows="0" insertRows="0" deleteRows="0"/>
  <mergeCells count="16">
    <mergeCell ref="E52:F52"/>
    <mergeCell ref="E55:H55"/>
    <mergeCell ref="E56:H56"/>
    <mergeCell ref="E57:H57"/>
    <mergeCell ref="B22:D22"/>
    <mergeCell ref="B25:D25"/>
    <mergeCell ref="B27:D27"/>
    <mergeCell ref="B30:D30"/>
    <mergeCell ref="B32:D32"/>
    <mergeCell ref="B35:D35"/>
    <mergeCell ref="B20:D20"/>
    <mergeCell ref="B1:H1"/>
    <mergeCell ref="B2:C2"/>
    <mergeCell ref="D2:H2"/>
    <mergeCell ref="B4:H4"/>
    <mergeCell ref="B17:D17"/>
  </mergeCells>
  <pageMargins left="0.7" right="0.7" top="0.78740157499999996" bottom="0.78740157499999996" header="0.3" footer="0.3"/>
  <pageSetup paperSize="9" orientation="landscape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workbookViewId="0">
      <selection activeCell="A10" sqref="A10:A13"/>
    </sheetView>
  </sheetViews>
  <sheetFormatPr defaultRowHeight="15" x14ac:dyDescent="0.25"/>
  <cols>
    <col min="1" max="1" width="7.140625" customWidth="1"/>
    <col min="2" max="2" width="41.140625" customWidth="1"/>
  </cols>
  <sheetData>
    <row r="1" spans="1:3" x14ac:dyDescent="0.25">
      <c r="B1" s="25" t="s">
        <v>75</v>
      </c>
    </row>
    <row r="2" spans="1:3" x14ac:dyDescent="0.25">
      <c r="B2" s="23" t="s">
        <v>128</v>
      </c>
    </row>
    <row r="3" spans="1:3" x14ac:dyDescent="0.25">
      <c r="B3" s="23" t="s">
        <v>79</v>
      </c>
    </row>
    <row r="4" spans="1:3" x14ac:dyDescent="0.25">
      <c r="B4" s="23" t="s">
        <v>80</v>
      </c>
    </row>
    <row r="5" spans="1:3" x14ac:dyDescent="0.25">
      <c r="B5" s="23" t="s">
        <v>81</v>
      </c>
    </row>
    <row r="8" spans="1:3" x14ac:dyDescent="0.25">
      <c r="B8" s="25" t="s">
        <v>74</v>
      </c>
    </row>
    <row r="9" spans="1:3" x14ac:dyDescent="0.25">
      <c r="B9" s="23" t="s">
        <v>73</v>
      </c>
    </row>
    <row r="10" spans="1:3" x14ac:dyDescent="0.25">
      <c r="A10" s="24"/>
      <c r="B10" s="23" t="s">
        <v>82</v>
      </c>
      <c r="C10" s="26">
        <v>0.2</v>
      </c>
    </row>
    <row r="11" spans="1:3" x14ac:dyDescent="0.25">
      <c r="A11" s="24"/>
      <c r="B11" s="23" t="s">
        <v>83</v>
      </c>
      <c r="C11" s="26">
        <v>0.35</v>
      </c>
    </row>
    <row r="12" spans="1:3" x14ac:dyDescent="0.25">
      <c r="A12" s="24"/>
      <c r="B12" s="23" t="s">
        <v>84</v>
      </c>
      <c r="C12" s="26">
        <v>0.2</v>
      </c>
    </row>
    <row r="13" spans="1:3" x14ac:dyDescent="0.25">
      <c r="A13" s="24"/>
      <c r="B13" s="23" t="s">
        <v>85</v>
      </c>
      <c r="C13" s="26">
        <v>0.25</v>
      </c>
    </row>
    <row r="16" spans="1:3" ht="15.75" thickBot="1" x14ac:dyDescent="0.3">
      <c r="B16" s="25" t="s">
        <v>76</v>
      </c>
    </row>
    <row r="17" spans="2:2" x14ac:dyDescent="0.25">
      <c r="B17" s="27" t="s">
        <v>78</v>
      </c>
    </row>
    <row r="18" spans="2:2" x14ac:dyDescent="0.25">
      <c r="B18" s="28">
        <v>0</v>
      </c>
    </row>
    <row r="19" spans="2:2" x14ac:dyDescent="0.25">
      <c r="B19" s="28">
        <v>0.1</v>
      </c>
    </row>
    <row r="20" spans="2:2" x14ac:dyDescent="0.25">
      <c r="B20" s="28">
        <v>0.12</v>
      </c>
    </row>
    <row r="21" spans="2:2" ht="15.75" thickBot="1" x14ac:dyDescent="0.3">
      <c r="B21" s="29">
        <v>0.15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 jednoleté 2024</vt:lpstr>
      <vt:lpstr>Přehled dokladů</vt:lpstr>
      <vt:lpstr>Nabídka</vt:lpstr>
      <vt:lpstr>Kategorie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Boxan Dušan</dc:creator>
  <cp:lastModifiedBy>Pavlova Olga</cp:lastModifiedBy>
  <cp:lastPrinted>2024-10-03T14:23:02Z</cp:lastPrinted>
  <dcterms:created xsi:type="dcterms:W3CDTF">2015-06-05T18:19:34Z</dcterms:created>
  <dcterms:modified xsi:type="dcterms:W3CDTF">2024-12-13T13:50:53Z</dcterms:modified>
</cp:coreProperties>
</file>