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525" windowWidth="21195" windowHeight="12075"/>
  </bookViews>
  <sheets>
    <sheet name="PERIODIKA 2017" sheetId="1" r:id="rId1"/>
    <sheet name="List1" sheetId="2" r:id="rId2"/>
  </sheets>
  <calcPr calcId="145621"/>
</workbook>
</file>

<file path=xl/calcChain.xml><?xml version="1.0" encoding="utf-8"?>
<calcChain xmlns="http://schemas.openxmlformats.org/spreadsheetml/2006/main">
  <c r="I13" i="2" l="1"/>
  <c r="H13" i="2"/>
  <c r="F30" i="2"/>
  <c r="F31" i="2"/>
  <c r="F32" i="2"/>
  <c r="F33" i="2"/>
  <c r="F34" i="2"/>
  <c r="F36" i="2"/>
  <c r="F29" i="2"/>
  <c r="F28" i="2"/>
  <c r="I14" i="2"/>
  <c r="I15" i="2"/>
  <c r="I16" i="2"/>
  <c r="I17" i="2"/>
  <c r="I18" i="2"/>
  <c r="I19" i="2"/>
  <c r="I20" i="2"/>
  <c r="I21" i="2"/>
  <c r="I22" i="2"/>
  <c r="I23" i="2"/>
  <c r="I24" i="2"/>
  <c r="I25" i="2"/>
  <c r="I26" i="2"/>
  <c r="I27" i="2"/>
  <c r="I28" i="2"/>
  <c r="I29" i="2"/>
  <c r="I30" i="2"/>
  <c r="I31" i="2"/>
  <c r="I32" i="2"/>
  <c r="I33" i="2"/>
  <c r="I34" i="2"/>
  <c r="I35" i="2"/>
  <c r="F35" i="2" s="1"/>
  <c r="I36" i="2"/>
  <c r="F21" i="2"/>
  <c r="F22" i="2"/>
  <c r="F23" i="2"/>
  <c r="F24" i="2"/>
  <c r="F25" i="2"/>
  <c r="F26" i="2"/>
  <c r="F27" i="2"/>
  <c r="F20" i="2"/>
  <c r="F19" i="2"/>
  <c r="H14" i="2"/>
  <c r="H15" i="2"/>
  <c r="H16" i="2"/>
  <c r="H17" i="2"/>
  <c r="H18" i="2"/>
  <c r="H19" i="2"/>
  <c r="H20" i="2"/>
  <c r="H21" i="2"/>
  <c r="H22" i="2"/>
  <c r="H23" i="2"/>
  <c r="H24" i="2"/>
  <c r="H25" i="2"/>
  <c r="H26" i="2"/>
  <c r="H27" i="2"/>
  <c r="H28" i="2"/>
  <c r="H29" i="2"/>
  <c r="H30" i="2"/>
  <c r="H31" i="2"/>
  <c r="H32" i="2"/>
  <c r="H33" i="2"/>
  <c r="H34" i="2"/>
  <c r="H35" i="2"/>
  <c r="H36" i="2"/>
  <c r="F15" i="2"/>
  <c r="F16" i="2"/>
  <c r="F17" i="2"/>
  <c r="F18" i="2"/>
  <c r="F14" i="2"/>
  <c r="G14" i="2"/>
  <c r="G15" i="2"/>
  <c r="G16" i="2"/>
  <c r="G17" i="2"/>
  <c r="G18" i="2"/>
  <c r="G19" i="2"/>
  <c r="G20" i="2"/>
  <c r="G21" i="2"/>
  <c r="G22" i="2"/>
  <c r="G23" i="2"/>
  <c r="G24" i="2"/>
  <c r="G25" i="2"/>
  <c r="G26" i="2"/>
  <c r="G27" i="2"/>
  <c r="G28" i="2"/>
  <c r="G29" i="2"/>
  <c r="G30" i="2"/>
  <c r="G31" i="2"/>
  <c r="G32" i="2"/>
  <c r="G33" i="2"/>
  <c r="G34" i="2"/>
  <c r="G35" i="2"/>
  <c r="G36" i="2"/>
  <c r="F13" i="2"/>
  <c r="G13" i="2"/>
  <c r="U50" i="1" l="1"/>
  <c r="K60" i="1" l="1"/>
  <c r="U24" i="1" l="1"/>
  <c r="U38" i="1"/>
  <c r="U44" i="1"/>
  <c r="U32" i="1"/>
  <c r="U26" i="1"/>
  <c r="U12" i="1"/>
  <c r="U42" i="1"/>
  <c r="U18" i="1"/>
  <c r="U34" i="1"/>
  <c r="U36" i="1"/>
  <c r="U56" i="1"/>
  <c r="U52" i="1"/>
  <c r="U54" i="1"/>
  <c r="U22" i="1"/>
  <c r="U28" i="1"/>
  <c r="U58" i="1"/>
  <c r="U46" i="1"/>
  <c r="U14" i="1"/>
  <c r="U30" i="1"/>
  <c r="U48" i="1"/>
  <c r="U20" i="1"/>
  <c r="U16" i="1"/>
  <c r="U40" i="1"/>
</calcChain>
</file>

<file path=xl/sharedStrings.xml><?xml version="1.0" encoding="utf-8"?>
<sst xmlns="http://schemas.openxmlformats.org/spreadsheetml/2006/main" count="159" uniqueCount="91">
  <si>
    <t>Period.</t>
  </si>
  <si>
    <t>Náklad</t>
  </si>
  <si>
    <t>Zdrama
výtisky</t>
  </si>
  <si>
    <t>Cena</t>
  </si>
  <si>
    <t>Celk. náklady</t>
  </si>
  <si>
    <t>Požadovaná
dotace</t>
  </si>
  <si>
    <t>Dotace
2014</t>
  </si>
  <si>
    <t>Dotace
2015</t>
  </si>
  <si>
    <t>Přehled hodnotících kritérií</t>
  </si>
  <si>
    <t>Stupnice 0 - 4</t>
  </si>
  <si>
    <t xml:space="preserve"> -   umělecký či odborný přínos, úroveň žurnalistiky a publicistiky </t>
  </si>
  <si>
    <t xml:space="preserve"> -   význam pro rozvoj umělecké různorodosti, kreativita a inovace, snaha oslovit nové cílové skupiny</t>
  </si>
  <si>
    <t xml:space="preserve"> -   reálnost realizace projektu, přiměřenost požadavku, zajištění příjmů a vícezdrojového financování, obsahové a formální zprac. projektu</t>
  </si>
  <si>
    <t>Celkem
bodů</t>
  </si>
  <si>
    <t>Zdarma
výt. v %</t>
  </si>
  <si>
    <t>1. kolo
a,b,c,d,</t>
  </si>
  <si>
    <t>Návrh 
dotace</t>
  </si>
  <si>
    <t xml:space="preserve"> -   nadregionální dosah, tradice, jasný koncept rozvoje</t>
  </si>
  <si>
    <t xml:space="preserve"> -   úroveň propagace a web. prezentace, aktualizace, dostupnost periodika, ohlas</t>
  </si>
  <si>
    <t>PERIODIKA 2017/ HODNOCENÍ PROJEKTŮ - 1. KOLO</t>
  </si>
  <si>
    <t>Dotace
2016</t>
  </si>
  <si>
    <t>NÁZEV PERIODIKA</t>
  </si>
  <si>
    <r>
      <t xml:space="preserve"> -   naplnění daného dotačního okruhu </t>
    </r>
    <r>
      <rPr>
        <i/>
        <sz val="10"/>
        <color theme="1"/>
        <rFont val="Calibri"/>
        <family val="2"/>
        <charset val="238"/>
      </rPr>
      <t>(literární a literárně kulturní publicistika)</t>
    </r>
  </si>
  <si>
    <t>A2</t>
  </si>
  <si>
    <t>ANALOGON</t>
  </si>
  <si>
    <t>Babylon</t>
  </si>
  <si>
    <t>Echa | Echos</t>
  </si>
  <si>
    <t>H7O — vzorec pro literaturu</t>
  </si>
  <si>
    <t>Literární časopis Host</t>
  </si>
  <si>
    <t>Literárně-kulturní časopis H_aluze</t>
  </si>
  <si>
    <t>iLiteratura.cz</t>
  </si>
  <si>
    <t>Kontexty</t>
  </si>
  <si>
    <t>Listy</t>
  </si>
  <si>
    <t>Literární noviny</t>
  </si>
  <si>
    <t>Sborník LOGOS</t>
  </si>
  <si>
    <t>Kulturně-literární Revue Pandora</t>
  </si>
  <si>
    <t>PLAV - měsíčník pro světovou literaturu</t>
  </si>
  <si>
    <t>Psí víno</t>
  </si>
  <si>
    <t>Přítomnost</t>
  </si>
  <si>
    <t xml:space="preserve">RAVT webový magazín </t>
  </si>
  <si>
    <t>Revolver Revue 2017</t>
  </si>
  <si>
    <t>REVUE PROSTOR, ročník 2017</t>
  </si>
  <si>
    <t>RozRazil</t>
  </si>
  <si>
    <t>Souvislosti</t>
  </si>
  <si>
    <t xml:space="preserve">Tvar, literární obtýdeník </t>
  </si>
  <si>
    <t xml:space="preserve">Weles, literární revue </t>
  </si>
  <si>
    <t>1x týdně</t>
  </si>
  <si>
    <t>denně</t>
  </si>
  <si>
    <t>xxx</t>
  </si>
  <si>
    <t>int.</t>
  </si>
  <si>
    <t>Protimluv</t>
  </si>
  <si>
    <t>a=150-190</t>
  </si>
  <si>
    <t>b=130-149</t>
  </si>
  <si>
    <t>c=100-129</t>
  </si>
  <si>
    <t>A</t>
  </si>
  <si>
    <t>B</t>
  </si>
  <si>
    <t>C</t>
  </si>
  <si>
    <t>a</t>
  </si>
  <si>
    <t>b</t>
  </si>
  <si>
    <t>c</t>
  </si>
  <si>
    <t>d</t>
  </si>
  <si>
    <t>Projekt nenaplňuje záměr MK podporovat v tomto dotačním řízení literární a literárně-kulturní periodika (tištěná i internetová).</t>
  </si>
  <si>
    <t>VÁHA
KRITÉRIA</t>
  </si>
  <si>
    <t>PLAV - měsíčník
 pro světovou literaturu</t>
  </si>
  <si>
    <t>N</t>
  </si>
  <si>
    <t>V</t>
  </si>
  <si>
    <t>Vyřazen</t>
  </si>
  <si>
    <t>Nežádáno</t>
  </si>
  <si>
    <t>Časopisje zaměřen především na současnou českou literaturu a literární kritiku. Stabilně vysoká odborná, žurnalistická  i publicistická úroveň. Komise ocenila snahu o inovaci časopisu, vydavatel je schopen zajistit vícezrojové financování, náklady na vydávání periodika jsou z významné části pokryty jeho prodejem, remitenda pod 10 %. Časopis svým obsahem plně odpovídá vymezení daného dotačního okruhu. Komise ocenila vyčlenění velkého prostoru  recenzím soudobé knižní produkce, původní beletristické tvorbě a prezentaci osobností současné literatury, včetně autorů nejmladší generace. 
Vydavatel požádal o příslib víceleté dotace pro roky 2018-2019. Na poskytnutí této dotace není právní nárok a může být poskytnuta, pouze pokud budou splněny všechny podmínky dané poskytovatelem dotace. Odborná komise vícetou dotaci doporučila.</t>
  </si>
  <si>
    <t>Ojedinělý příklad dlouhodobě vydávaného  a kvalitního literárního periodika se setrvalou a vyhraněnou dramaturgií. Časopis je zaměřen na literaturu a literární kritiku v kontextu dalších uměleckých oborů a soustřeďuje se na jejich vzájemné vazby a souvislosti. Revue je velmi obsáhlá a každé číslo velmi pelčivě připravené. Komise vyzdvihla především umělecký a odborný přínos periodika, jako celek dosahuje literární  časopis velmi vysokého standardu. Časopis je zaměřen na hlubší poznávání umění, především literatury a přitahuje rovněž zájemce o vybrané společenské otázky. Podoba revue je dlouhodbě standardní, okruh čtenářů stabilní, remitenda časopisu velni nízká (kolem 10 %). Vydavatel naplňuje všechna daná kritéria pro časopisy dotované ze státního rozpočtu.
Vydavatel požádal o příslib víceleté dotace pro roky 2018-2019. Na poskytnutí této dotace není právní nárok a může být poskytnuta, pouze pokud budou splněny všechny podmínky dané poskytovatelem dotace. Odborná komise vícetou dotaci doporučila.</t>
  </si>
  <si>
    <t>Tradiční literární čtrnáctideník, který pod novým šéfredaktorem prošel  v posledních letech výraznou proměnou. Okruh vydavatele i autorů  příspěvků přestavují převážně vysokoškolští učitelé, literární kritici a spisovatelé. Je zaměřen převážně na českou literaturu, literární kritiku, literární publicistiku a literární historii, reflektuje však i dění v dalších oblastech umění a humanitních oborů. Nevyhýbá se ani publikování ukázek ze světové literatury. Orientuje se na akademickou a tvůrčí obec, ale je přístupný i "běžné" čtenářské veřejnosti s hlubším zájmem o literaturu. Všechna kritéria stavená pro podporu literárních periodik ze státho rozpočtu splňuje ve vysoké míře. Komise však upozorňuje na velmi vysokou remitendu, která je při jinak velmi pozitivním hodnocení časopisu významným nedostatkem a pro splnění dotačních podmínek v příštím roce je potřeba ji výrazně snížit.
Vydavatel požádal o příslib víceleté dotace pro roky 2018-2019. Na poskytnutí této dotace není právní nárok a může být poskytnuta, pouze pokud budou splněny všechny podmínky dané poskytovatelem dotace. Odborná komise vícetou dotaci doporučila.</t>
  </si>
  <si>
    <t>Neziskový internetový časopis, poskytuje obšírné informace o české a světové literatuře. Zaměřuje se na kritiku původních i překladových literárních děl, komentuje díla světové literatury česky dosud nevydaná. Komise oceňuje vysokou úroveň internetového časopisu s velmi kvalitní literárněkritckou složkou a oceňuje i obšírný informační servis včetně každodenní aktualizace informací. Každoročně přichází s novinkami v koncepci webu včetně podpory literární scény v celé ČR, Poskytuje základní orientaci v knižní nabídce. ILiteratura je velmi populární i mezi zahraničními bohemisty, pro které je aktuálním a komfortním zdrojem informací především o novinkách české literatury.
Vydavatel požádal o příslib víceleté dotace pro roky 2017-2019. Na poskytnutí této dotace není právní nárok a může být poskytnuta, pouze pokud budou splněny všechny podmínky dané poskytovatelem dotace. Odborná komise vícetou dotaci doporučila.</t>
  </si>
  <si>
    <t>Literární a kulturní čtvrtletník obsahově preferuje tematičnost jednotlivých čísel. Komise oceňuje spolupráci s pedagogy vysokých škol, ale také se studenty a doktorandy, pro které se stal významnou publikační platformou. Cenná je i spolupráce se zahraničními bohemistickými a slavistickými pracovišti zahraničních univerzit.  Komise rovněž ocenila obsahové zaměření řady příspěvků na probematiku uměleckého překladu, editologie, filologie,  textologie a typografie. Všechna kritéria stanovená pro podporu literárních periodik ze státního rozpočtu splňuje ve vysoké míře. Uvážený ekonomický přístup vydavatele vede k velmi nízké remitendě, komise mj. oceňuje hospodárnost při nakládání se státními prostředky.</t>
  </si>
  <si>
    <t>Měsíčník pro světovou literaturu PLAV patří dlouhodobě mezi vysoce oceňovaná periodika pro svou obsahou pestrost, kvalitní kolektiv autorů a redaktorů a pro ekonomickou vyváženost v hospodaření s dotací. Obsahově je tento časopis jako jediný výhradně  a přitom do hloubky  zaměřen na světovou literaturu z nejrůznějších pohledů. Obsah jednotlivých  čísel je postaven monotematicky. Časopis je vyhledávaným zdrojem inforamací jak pro odborníky, tak i pro širokou veřejnost se zájmem o literaturu. Komise oceňuje obsahový záběr periodika nevyhýbající se ani malým a okrajovým literaturám, které dokáže velmi zajímavě svým čtenářům přiblížit. Využití státní dotace je hospodárné, remitenda velmi nízká.</t>
  </si>
  <si>
    <t>Velmi komfortní, obsahově pestrý, zajímavě a kvalifikovaně připravovaný literární a kulturní  čtrnáctideník A2 představuje spojovník odlišných názorových hledisek a naplňuje všechna zadaná kritéria pro poskytování dotací na literární periodika za státního rozpočtu. Komise oceňuje jeho podporu různorodosti, reflexi a ovlivňování veřejného dění v oblasti kultury. Odborná i redakční práce odpovídá vysokému standardu a volbou témat a jejich zpracování přitahuje k literatuře laickou veřejnost z různých cílových skupin se  zájmem o kulturu a literaturu zvlášť. Komise by ocenila při nakládání s dotačními prostředky větší hospodárnost, neboť remitenda periodika je vysoká. Pro splnění kritérií v příštím roce je potřeba se zaměřit na odstranění tohoto nedostatku.
Vydavatel požádal o příslib víceleté dotace pro roky 2018-2019. Na poskytnutí této dotace není právní nárok a může být poskytnuta, pouze pokud budou splněny všechny podmínky dané poskytovatelem dotace. Odborná komise vícetou dotaci doporučila.</t>
  </si>
  <si>
    <t>Internetový portál H7O je zaměřen především na současnou českou a světovou literaturu, literární kritiku a publicistiku a na aktuální dění v literatuře. Je denně aktualizován. Přesto se podle názoru komise nedaří stát se pro zájemce o literaturu a literární dění v ČR dostatečným zdrojem informací.</t>
  </si>
  <si>
    <t>"Mladoliterární" periodikum Psí víno slouží mimo jiné i jako platforma pro začínající domácí tvůrce. Redakci časopisu tvoří nestálý okruh určitě inspirativních autorů, avšak stabilita redakčního kolektivu a spolupracovníků by  byla významným přínosem pro další směřování časopisu. Přestože komise chápe důvody vydavatele pro navyšování rozpočtu periodika i požadavku na dotaci, vychází z reálné situace a vydavatelských parametrů, které vykazují mj. příliš vysokou remitendu. Nabádá vydavatele, aby se při realizaci všech souvisejícíh aktivit zamyslel nad hospodařením s poskytnutými dotačními prostředky. Zároveň považuje výrazné snížení remitendy za zásadní podmínku pro hodnocení projektu v příštím dotačním řízení.</t>
  </si>
  <si>
    <t>Obsahově velmi zajímavá a "všeobjímající" revue, vycházející dvakrát ročně, která není uzavřena jen kruhem autorů a nejbližších spolupracovníků. Časopis prošel v loňském roce velmi pozitivní koncepční a vizuální proměnou.  Podařilo se udržet specifičnost revue na pomezí knižní publiace a časopisu a obohatit ji o uměleckou hodnotu. Komise shledala, že všechna hodnotící kritéria jsou v případě této revue naplněna a doporučuje poskytnout plnou požadovanou podporu.</t>
  </si>
  <si>
    <t>Elektronické periodikum Echa / Echos je zaměřeno na oblast literární vědy a spřízněných oborů. Přináší informace na velmi vysoké obsahové úrovni. Jedná se o ojedinělý projekt, který soustavnou kritickou reflexí přispívá k pozitivnímu rozvoji bohemistické literární vědy a ustalování germanobohemistiky. Komise kladně hodnotila stoupající počet čtenářů resp. uživatelů, rovněž pozitivní ohlas a také ustálený a hospodárný rozpočet. Proto doporučila projekt podpořit požadovanou částkou.</t>
  </si>
  <si>
    <t>Dvouměsíčník Kontexty, navazující naněkdejší  revue Proglas,  patří mezi periodika s dlouholetou tradicí. Komise ocenila kvalitní obsah periodika, ve kterém redakce poukazuje na vzájemnou obohacující provázanost kulturních a společenských témat. Přestože se nejedná o ryze literární periodikum, hraje literatura  a kultura v obsahu revue podstatnou roli. V návrhu dotace je obsaženo převážné naplnění hodnotících kritérií tohoto dotačního řízení, za specifický znak periodika, což nemusí být ve spektru literárních časopisů na škodu, je považován poměrně uzavřený a opakující se okruh autorů. Také chybí již delší dobu alespoň náznak inovace či obohacení projektu. Za pozitivum považujeme hospodárné nakládání s dotačními prostředky, které odráží velmi nízká remitenda.</t>
  </si>
  <si>
    <t>Časopis Listy se zaměřuje převážně na politickou a historickou esejistiku, úvahy a studie s vysokou jazykovou a myšlenkovou úrovní. Komise konstatuje naplnění všech hodnotících kritérií, uvážlivou hospodárnost s nakládáním dotačních prostředků se stabilně nízkou remitendou. Listy mají svůj pevný okruh čtenářů, dostupnost časopisu je celostátní, k dispozici je v řadě knihkupctví po celé republice a pochopitelně i v knihovnách. Obsahová kvalita projektu je nesporná.</t>
  </si>
  <si>
    <t>Literární revue Weles se snaží naplnit koncepci prezentace a reflexe domácí a zahraniční literární tvorby. Přestože vydavatel uvádí celorepublikovou působnost s evropským přesahem, literární komise se domnívá, že v tomto není koncepce naplněna. Problematické je rovněž dodržování pravidelnosti v periodicitě časopisu a velké problémy vykazuje prodejnost periodika. Ani vysoká remitenda nemůže přesvědčit o hospodárném nakládání se státními prostředky. Komise proto považuje výrazné snížení remitendy za zásadní podmínku pro hodnocení projektu v příštím dotačním řízení.</t>
  </si>
  <si>
    <t>Další z literárních periodik, obsahově vyhraněných, v tomto případě na oblasti surrealismu, psychoanalýzy , strukturalismu, tzv. příčných věd, kulturní antropologie a dalších. Ročně vycházejí 3 tematická čísla. Hodnotící kritéria byla převážně naplněna, pozitivně byl hodnocen hospodárný přístup vydavatele.</t>
  </si>
  <si>
    <t>Literárně-kulturní časopis H_aluze se profiluje jako kulturní periodikum, co do délky svého trvání poměrně mladé stejně jako co do složení redakčního kolektivu a okruhu autorů. I přes nápaditou grafickou podobu časopisu i jeho koncepci se  literární komise domnívá, že není právě obsahová koncepce naplněna zejména v literární složce. Důraz na formu, tedy na redakční ambice, aby  "každé číslo bylo svým způsobem svébytným uměleckým artefaktem", ubírá na obsahové plnohodnotnosti literárního či literárně kulturního časopisu, která přísluší zde dotovaným periodikům.</t>
  </si>
  <si>
    <t>Webový magazín RAVT je nový, rok trvající projekt. Přestože rozsahem i obsahem je podle vydavatele "pojat minimalisticky" a orientace v něm je jednoduchá, komise shledává možnost orientace na tomto webu spíše problematickou. Prozatím je chápán jen jako doplněk stále se zlepšujícího Tvaru.</t>
  </si>
  <si>
    <t xml:space="preserve">U  revue Babylon je vedle literární složky bohatší a rozsáhlejší složka společenská a společensko-politická. Významnou část obsahu periodika tvoří také recenze a publicistka z dalších uměleckých oborů. Převážná část hodnotících kritérií je projektem splněna. Literární komise shledává rezervy v naplňování uměleckého či odborného přínosu časopisu, úroveň žurnalistiky a publicistiky bývá kolísavá. Jako zajímavější a funkční se jeví webová podoba Babylonu s týdenní periodicitou. Ta ale není předmětem tohoto dotačního řízení. Komise upozorňuje vydavatele, že dotované periodikum, zvláště při zamýšlené výši nákladu, musí být převážně prodejné s akceptovatelnou remitendou. </t>
  </si>
  <si>
    <t>Kulturní revue RozRazil je časopis s problematickou periodicitou a s nevěrohodnými údaji v žádosti. V knihovnách, které jsou příjemci povinných výtisků podle tiskového zákona, nejsou doložena vydaná čísla. Je to revue s obsahovou neujasněností. Hodnotící kritéria  1, 2,4 nebyla naplněna, kritéria 3 a 5 pouze částečně.</t>
  </si>
  <si>
    <t>Přestože revue Protimluv reflektuje dění ve světě literatury především s důrazem na ostravský a širší, moravský regionální život, při promyšlené koncepci představuje na svých stránkách celou řadu zajímavých autorů ze středoevropského a přilehlého literárního prostoru. Pro poznání literatury v této oblasti je hodnocen projekt spolku Protimluv jako velmi přínosný. V oblasti Moravskoslezského regionu je tato revue obohacením rozvoje místní regionální literární scény, přináší reflexi aktuálního literární dění, váže na sebe organizaci nejrůznějších literárních akcí. Přes úsporný rozpočet je remitenda časopisu velmi vysoká a komise považuje výrazné snížení remitendy za zásadní podmínku pro hodnocení projektu v příštím dotačním řízení.</t>
  </si>
  <si>
    <t>Jedná se o tematicky zaměřený sborník, se záběrem, kromě literatury, také do výtvarného umění a kultury obecně. Komise shledala na projektu zajímavé to, že v případě Logosu neexistuje remitenda, protože jsou všechna dostupná čísla stále nabízena k prodeji, stále žádána a při rozrůstajícím se okruhu zájemců o hermetiku a filosofii jsou rozprodávána ještě dostupná starší čisla.</t>
  </si>
  <si>
    <t>Kulturně-literární revue Pandora je časopis, který stojí mimo hlavní proud literární scény. Představuje sice zajímavý zdroj původních textů s originální výtvarnou složkou, čímž činí tento  časopis přitažlivým, avšak komise ho neshledala po stránce literární až tolik přínosným. To, že klade důraz na grafický design,  z něj činí časopis takřka luxusní, jehož obsah však nenaplňuje očekávání od periodika, kterému je poskytována dotace především na literární obsah. Svou exkluzivitou potom dochází k výraznému nepoměru vysokých nákladů a nepatrných zisků i při celkem velmi slušné prodejnosti.</t>
  </si>
  <si>
    <t>Literární periodikum  s neúměrně vysokými mzdovými,režijními a ostatními nepřímými  náklady nastavuje v dotačním řízení ostatním projektům nerovné prostředí. Komise vysoce ocenila především přílohu Lierárních novin Biblio a  a kulturní rubriku, které naplňují  cíle dotačního řízení ministerstva kultury. S ohledem na tuto část projektu navrhla literární komise pro rok 2017 adekvátní dotaci.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</si>
</sst>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_K_č"/>
  </numFmts>
  <fonts count="8" x14ac:knownFonts="1">
    <font>
      <sz val="10"/>
      <color theme="1"/>
      <name val="Calibri"/>
      <family val="2"/>
      <charset val="238"/>
    </font>
    <font>
      <b/>
      <sz val="10"/>
      <color theme="1"/>
      <name val="Calibri"/>
      <family val="2"/>
      <charset val="238"/>
    </font>
    <font>
      <i/>
      <sz val="10"/>
      <color theme="1"/>
      <name val="Calibri"/>
      <family val="2"/>
      <charset val="238"/>
    </font>
    <font>
      <b/>
      <u/>
      <sz val="10"/>
      <color theme="1"/>
      <name val="Calibri"/>
      <family val="2"/>
      <charset val="238"/>
    </font>
    <font>
      <sz val="8"/>
      <color theme="1"/>
      <name val="Calibri"/>
      <family val="2"/>
      <charset val="238"/>
    </font>
    <font>
      <b/>
      <sz val="8"/>
      <color theme="1"/>
      <name val="Calibri"/>
      <family val="2"/>
      <charset val="238"/>
    </font>
    <font>
      <b/>
      <sz val="10"/>
      <name val="Calibri"/>
      <family val="2"/>
      <charset val="238"/>
    </font>
    <font>
      <b/>
      <i/>
      <sz val="10"/>
      <color theme="1"/>
      <name val="Calibri"/>
      <family val="2"/>
      <charset val="238"/>
    </font>
  </fonts>
  <fills count="11">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FFC00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41">
    <xf numFmtId="0" fontId="0" fillId="0" borderId="0" xfId="0"/>
    <xf numFmtId="3" fontId="0" fillId="0" borderId="0" xfId="0" applyNumberFormat="1"/>
    <xf numFmtId="3" fontId="2" fillId="0" borderId="0" xfId="0" applyNumberFormat="1" applyFont="1"/>
    <xf numFmtId="3" fontId="1" fillId="2" borderId="1" xfId="0" applyNumberFormat="1" applyFont="1" applyFill="1" applyBorder="1"/>
    <xf numFmtId="3" fontId="0" fillId="0" borderId="0" xfId="0" applyNumberFormat="1" applyFill="1" applyBorder="1"/>
    <xf numFmtId="3" fontId="0" fillId="2" borderId="1" xfId="0" applyNumberFormat="1" applyFill="1" applyBorder="1"/>
    <xf numFmtId="3" fontId="0" fillId="0" borderId="0" xfId="0" applyNumberFormat="1" applyFill="1"/>
    <xf numFmtId="0" fontId="0" fillId="0" borderId="0" xfId="0" applyFill="1"/>
    <xf numFmtId="0" fontId="0" fillId="0" borderId="0" xfId="0"/>
    <xf numFmtId="0" fontId="0" fillId="0" borderId="0" xfId="0" applyAlignment="1">
      <alignment horizontal="left"/>
    </xf>
    <xf numFmtId="0" fontId="0" fillId="0" borderId="1" xfId="0" applyBorder="1"/>
    <xf numFmtId="0" fontId="0" fillId="0" borderId="1" xfId="0" applyBorder="1" applyAlignment="1">
      <alignment wrapText="1"/>
    </xf>
    <xf numFmtId="0" fontId="0" fillId="5" borderId="1" xfId="0" applyFill="1" applyBorder="1" applyAlignment="1">
      <alignment horizontal="center" wrapText="1"/>
    </xf>
    <xf numFmtId="0" fontId="0" fillId="4" borderId="1" xfId="0" applyFill="1" applyBorder="1"/>
    <xf numFmtId="0" fontId="0" fillId="3" borderId="1" xfId="0" applyFill="1" applyBorder="1"/>
    <xf numFmtId="0" fontId="0" fillId="6" borderId="1" xfId="0" applyFill="1" applyBorder="1"/>
    <xf numFmtId="0" fontId="0" fillId="7" borderId="1" xfId="0" applyFill="1" applyBorder="1"/>
    <xf numFmtId="3" fontId="0" fillId="0" borderId="1" xfId="0" applyNumberFormat="1" applyBorder="1"/>
    <xf numFmtId="0" fontId="0" fillId="5" borderId="1" xfId="0" applyFill="1" applyBorder="1" applyAlignment="1">
      <alignment horizontal="center"/>
    </xf>
    <xf numFmtId="3" fontId="0" fillId="4" borderId="1" xfId="0" applyNumberFormat="1" applyFill="1" applyBorder="1"/>
    <xf numFmtId="3" fontId="0" fillId="3" borderId="1" xfId="0" applyNumberFormat="1" applyFill="1" applyBorder="1"/>
    <xf numFmtId="3" fontId="0" fillId="6" borderId="1" xfId="0" applyNumberFormat="1" applyFill="1" applyBorder="1"/>
    <xf numFmtId="3" fontId="0" fillId="7" borderId="1" xfId="0" applyNumberFormat="1" applyFill="1" applyBorder="1"/>
    <xf numFmtId="3" fontId="1" fillId="0" borderId="0" xfId="0" applyNumberFormat="1" applyFont="1"/>
    <xf numFmtId="3" fontId="0" fillId="0" borderId="0" xfId="0" applyNumberFormat="1"/>
    <xf numFmtId="3" fontId="1" fillId="4" borderId="0" xfId="0" applyNumberFormat="1" applyFont="1" applyFill="1"/>
    <xf numFmtId="3" fontId="0" fillId="0" borderId="0" xfId="0" applyNumberFormat="1" applyAlignment="1">
      <alignment horizontal="center"/>
    </xf>
    <xf numFmtId="0" fontId="0" fillId="8" borderId="1" xfId="0" applyFill="1" applyBorder="1"/>
    <xf numFmtId="3" fontId="0" fillId="8" borderId="1" xfId="0" applyNumberFormat="1" applyFill="1" applyBorder="1"/>
    <xf numFmtId="0" fontId="0" fillId="2" borderId="1" xfId="0" applyFill="1" applyBorder="1"/>
    <xf numFmtId="164" fontId="1" fillId="2" borderId="1" xfId="0" applyNumberFormat="1" applyFont="1" applyFill="1" applyBorder="1"/>
    <xf numFmtId="165" fontId="0" fillId="2" borderId="1" xfId="0" applyNumberFormat="1" applyFill="1" applyBorder="1" applyAlignment="1">
      <alignment horizontal="right"/>
    </xf>
    <xf numFmtId="3" fontId="0" fillId="2" borderId="10" xfId="0" applyNumberFormat="1" applyFill="1" applyBorder="1"/>
    <xf numFmtId="3" fontId="0" fillId="2" borderId="1" xfId="0" applyNumberFormat="1" applyFont="1" applyFill="1" applyBorder="1"/>
    <xf numFmtId="0" fontId="5" fillId="2" borderId="1" xfId="0" applyFont="1" applyFill="1" applyBorder="1"/>
    <xf numFmtId="164" fontId="0" fillId="2" borderId="1" xfId="0" applyNumberFormat="1" applyFill="1" applyBorder="1"/>
    <xf numFmtId="0" fontId="0" fillId="2" borderId="2" xfId="0" applyFill="1" applyBorder="1"/>
    <xf numFmtId="3" fontId="0" fillId="2" borderId="2" xfId="0" applyNumberFormat="1" applyFill="1" applyBorder="1"/>
    <xf numFmtId="0" fontId="4" fillId="2" borderId="1" xfId="0" applyFont="1" applyFill="1" applyBorder="1"/>
    <xf numFmtId="4" fontId="0" fillId="2" borderId="1" xfId="0" applyNumberFormat="1" applyFill="1" applyBorder="1" applyAlignment="1">
      <alignment horizontal="left"/>
    </xf>
    <xf numFmtId="3" fontId="1" fillId="2" borderId="10" xfId="0" applyNumberFormat="1" applyFont="1" applyFill="1" applyBorder="1"/>
    <xf numFmtId="3" fontId="1" fillId="9" borderId="1" xfId="0" applyNumberFormat="1" applyFont="1" applyFill="1" applyBorder="1"/>
    <xf numFmtId="3" fontId="0" fillId="8" borderId="0" xfId="0" applyNumberFormat="1" applyFill="1"/>
    <xf numFmtId="0" fontId="0" fillId="8" borderId="0" xfId="0" applyFill="1"/>
    <xf numFmtId="0" fontId="1" fillId="8" borderId="0" xfId="0" applyFont="1" applyFill="1"/>
    <xf numFmtId="0" fontId="3" fillId="8" borderId="0" xfId="0" applyFont="1" applyFill="1"/>
    <xf numFmtId="0" fontId="0" fillId="8" borderId="0" xfId="0" applyFill="1" applyAlignment="1">
      <alignment horizontal="center"/>
    </xf>
    <xf numFmtId="0" fontId="1" fillId="8" borderId="3" xfId="0" applyFont="1" applyFill="1" applyBorder="1"/>
    <xf numFmtId="0" fontId="0" fillId="8" borderId="4" xfId="0" applyFill="1" applyBorder="1"/>
    <xf numFmtId="3" fontId="0" fillId="8" borderId="4" xfId="0" applyNumberFormat="1" applyFill="1" applyBorder="1"/>
    <xf numFmtId="0" fontId="0" fillId="8" borderId="5" xfId="0" applyFill="1" applyBorder="1"/>
    <xf numFmtId="0" fontId="1" fillId="8" borderId="0" xfId="0" applyFont="1" applyFill="1" applyBorder="1"/>
    <xf numFmtId="0" fontId="0" fillId="8" borderId="0" xfId="0" applyFill="1" applyBorder="1" applyAlignment="1"/>
    <xf numFmtId="0" fontId="0" fillId="8" borderId="0" xfId="0" applyFill="1" applyBorder="1"/>
    <xf numFmtId="0" fontId="0" fillId="8" borderId="6" xfId="0" applyFill="1" applyBorder="1" applyAlignment="1">
      <alignment horizontal="center"/>
    </xf>
    <xf numFmtId="49" fontId="0" fillId="8" borderId="0" xfId="0" applyNumberFormat="1" applyFill="1" applyBorder="1" applyAlignment="1"/>
    <xf numFmtId="0" fontId="0" fillId="8" borderId="7" xfId="0" applyFill="1" applyBorder="1"/>
    <xf numFmtId="0" fontId="1" fillId="8" borderId="8" xfId="0" applyFont="1" applyFill="1" applyBorder="1"/>
    <xf numFmtId="0" fontId="5" fillId="8" borderId="4" xfId="0" applyFont="1" applyFill="1" applyBorder="1" applyAlignment="1">
      <alignment wrapText="1"/>
    </xf>
    <xf numFmtId="9" fontId="5" fillId="8" borderId="4" xfId="0" applyNumberFormat="1" applyFont="1" applyFill="1" applyBorder="1"/>
    <xf numFmtId="0" fontId="0" fillId="8" borderId="0" xfId="0" applyFill="1" applyBorder="1" applyAlignment="1">
      <alignment horizontal="center"/>
    </xf>
    <xf numFmtId="3" fontId="1" fillId="8" borderId="0" xfId="0" applyNumberFormat="1" applyFont="1" applyFill="1"/>
    <xf numFmtId="3" fontId="0" fillId="8" borderId="0" xfId="0" applyNumberFormat="1" applyFill="1" applyBorder="1"/>
    <xf numFmtId="3" fontId="2" fillId="8" borderId="0" xfId="0" applyNumberFormat="1" applyFont="1" applyFill="1"/>
    <xf numFmtId="3" fontId="0" fillId="8" borderId="0" xfId="0" applyNumberFormat="1" applyFill="1" applyAlignment="1">
      <alignment horizontal="center"/>
    </xf>
    <xf numFmtId="3" fontId="0" fillId="2" borderId="0" xfId="0" applyNumberFormat="1" applyFill="1" applyBorder="1"/>
    <xf numFmtId="3" fontId="1" fillId="9" borderId="0" xfId="0" applyNumberFormat="1" applyFont="1" applyFill="1" applyBorder="1"/>
    <xf numFmtId="9" fontId="0" fillId="0" borderId="0" xfId="0" applyNumberFormat="1" applyFill="1" applyBorder="1"/>
    <xf numFmtId="3" fontId="1" fillId="0" borderId="0" xfId="0" applyNumberFormat="1" applyFont="1" applyFill="1" applyBorder="1"/>
    <xf numFmtId="3" fontId="0" fillId="0" borderId="0" xfId="0" applyNumberFormat="1" applyFill="1" applyBorder="1" applyAlignment="1">
      <alignment horizontal="center"/>
    </xf>
    <xf numFmtId="3" fontId="2" fillId="0" borderId="0" xfId="0" applyNumberFormat="1" applyFont="1" applyFill="1" applyBorder="1"/>
    <xf numFmtId="3" fontId="0" fillId="0" borderId="0" xfId="0" applyNumberFormat="1"/>
    <xf numFmtId="3" fontId="0" fillId="0" borderId="0" xfId="0" applyNumberFormat="1" applyFill="1" applyBorder="1"/>
    <xf numFmtId="3" fontId="0" fillId="2" borderId="0" xfId="0" applyNumberFormat="1" applyFont="1" applyFill="1" applyBorder="1"/>
    <xf numFmtId="0" fontId="5" fillId="0" borderId="11" xfId="0" applyFont="1" applyFill="1" applyBorder="1" applyAlignment="1">
      <alignment wrapText="1"/>
    </xf>
    <xf numFmtId="3" fontId="7" fillId="2" borderId="16" xfId="0" applyNumberFormat="1" applyFont="1" applyFill="1" applyBorder="1" applyAlignment="1">
      <alignment horizontal="center" wrapText="1"/>
    </xf>
    <xf numFmtId="164" fontId="0" fillId="2" borderId="2" xfId="0" applyNumberFormat="1" applyFill="1" applyBorder="1"/>
    <xf numFmtId="165" fontId="0" fillId="2" borderId="2" xfId="0" applyNumberFormat="1" applyFill="1" applyBorder="1" applyAlignment="1">
      <alignment horizontal="right"/>
    </xf>
    <xf numFmtId="3" fontId="0" fillId="2" borderId="2" xfId="0" applyNumberFormat="1" applyFont="1" applyFill="1" applyBorder="1"/>
    <xf numFmtId="3" fontId="1" fillId="0" borderId="8" xfId="0" applyNumberFormat="1" applyFont="1" applyFill="1" applyBorder="1"/>
    <xf numFmtId="3" fontId="1" fillId="0" borderId="8" xfId="0" applyNumberFormat="1" applyFont="1" applyFill="1" applyBorder="1" applyAlignment="1">
      <alignment horizontal="left" wrapText="1"/>
    </xf>
    <xf numFmtId="3" fontId="1" fillId="0" borderId="11" xfId="0" applyNumberFormat="1" applyFont="1" applyFill="1" applyBorder="1"/>
    <xf numFmtId="3" fontId="1" fillId="0" borderId="11" xfId="0" applyNumberFormat="1" applyFont="1" applyFill="1" applyBorder="1" applyAlignment="1">
      <alignment wrapText="1"/>
    </xf>
    <xf numFmtId="3" fontId="1" fillId="0" borderId="11" xfId="0" applyNumberFormat="1" applyFont="1" applyFill="1" applyBorder="1" applyAlignment="1"/>
    <xf numFmtId="0" fontId="5" fillId="0" borderId="11" xfId="0" applyFont="1" applyFill="1" applyBorder="1"/>
    <xf numFmtId="3" fontId="1" fillId="0" borderId="11" xfId="0" applyNumberFormat="1" applyFont="1" applyFill="1" applyBorder="1" applyAlignment="1">
      <alignment horizontal="center" wrapText="1"/>
    </xf>
    <xf numFmtId="3" fontId="7" fillId="0" borderId="11" xfId="0" applyNumberFormat="1" applyFont="1" applyFill="1" applyBorder="1" applyAlignment="1">
      <alignment horizontal="center" wrapText="1"/>
    </xf>
    <xf numFmtId="3" fontId="2" fillId="0" borderId="11" xfId="0" applyNumberFormat="1" applyFont="1" applyFill="1" applyBorder="1" applyAlignment="1">
      <alignment horizontal="center" wrapText="1"/>
    </xf>
    <xf numFmtId="3" fontId="1" fillId="9" borderId="16" xfId="0" applyNumberFormat="1" applyFont="1" applyFill="1" applyBorder="1"/>
    <xf numFmtId="0" fontId="1" fillId="9" borderId="2" xfId="0" applyFont="1" applyFill="1" applyBorder="1"/>
    <xf numFmtId="0" fontId="1" fillId="9" borderId="1" xfId="0" applyFont="1" applyFill="1" applyBorder="1"/>
    <xf numFmtId="0" fontId="1" fillId="9" borderId="1" xfId="0" applyFont="1" applyFill="1" applyBorder="1" applyAlignment="1">
      <alignment wrapText="1"/>
    </xf>
    <xf numFmtId="3" fontId="1" fillId="9" borderId="1" xfId="0" applyNumberFormat="1" applyFont="1" applyFill="1" applyBorder="1" applyAlignment="1">
      <alignment horizontal="center"/>
    </xf>
    <xf numFmtId="3" fontId="1" fillId="9" borderId="2" xfId="0" applyNumberFormat="1" applyFont="1" applyFill="1" applyBorder="1" applyAlignment="1">
      <alignment horizontal="center"/>
    </xf>
    <xf numFmtId="3" fontId="1" fillId="2" borderId="16" xfId="0" applyNumberFormat="1" applyFont="1" applyFill="1" applyBorder="1" applyAlignment="1">
      <alignment horizontal="center"/>
    </xf>
    <xf numFmtId="3" fontId="1" fillId="9" borderId="16" xfId="0" applyNumberFormat="1" applyFont="1" applyFill="1" applyBorder="1" applyAlignment="1">
      <alignment horizontal="center" wrapText="1"/>
    </xf>
    <xf numFmtId="3" fontId="0" fillId="9" borderId="7" xfId="0" applyNumberFormat="1" applyFill="1" applyBorder="1" applyAlignment="1">
      <alignment horizontal="center"/>
    </xf>
    <xf numFmtId="3" fontId="0" fillId="9" borderId="2" xfId="0" applyNumberFormat="1" applyFill="1" applyBorder="1" applyAlignment="1">
      <alignment horizontal="center"/>
    </xf>
    <xf numFmtId="3" fontId="0" fillId="9" borderId="8" xfId="0" applyNumberFormat="1" applyFill="1" applyBorder="1" applyAlignment="1">
      <alignment horizontal="center"/>
    </xf>
    <xf numFmtId="3" fontId="0" fillId="9" borderId="11" xfId="0" applyNumberFormat="1" applyFill="1" applyBorder="1"/>
    <xf numFmtId="3" fontId="0" fillId="9" borderId="1" xfId="0" applyNumberFormat="1" applyFill="1" applyBorder="1" applyAlignment="1">
      <alignment horizontal="center"/>
    </xf>
    <xf numFmtId="3" fontId="0" fillId="9" borderId="10" xfId="0" applyNumberFormat="1" applyFill="1" applyBorder="1" applyAlignment="1">
      <alignment horizontal="center"/>
    </xf>
    <xf numFmtId="3" fontId="0" fillId="9" borderId="11" xfId="0" applyNumberFormat="1" applyFill="1" applyBorder="1" applyAlignment="1">
      <alignment horizontal="center"/>
    </xf>
    <xf numFmtId="3" fontId="1" fillId="10" borderId="2" xfId="0" applyNumberFormat="1" applyFont="1" applyFill="1" applyBorder="1" applyAlignment="1">
      <alignment horizontal="center"/>
    </xf>
    <xf numFmtId="3" fontId="1" fillId="10" borderId="1" xfId="0" applyNumberFormat="1" applyFont="1" applyFill="1" applyBorder="1" applyAlignment="1">
      <alignment horizontal="center"/>
    </xf>
    <xf numFmtId="3" fontId="1" fillId="10" borderId="0" xfId="0" applyNumberFormat="1" applyFont="1" applyFill="1" applyBorder="1" applyAlignment="1">
      <alignment horizontal="center"/>
    </xf>
    <xf numFmtId="3" fontId="1" fillId="9" borderId="11" xfId="0" applyNumberFormat="1" applyFont="1" applyFill="1" applyBorder="1" applyAlignment="1">
      <alignment horizontal="center"/>
    </xf>
    <xf numFmtId="0" fontId="6" fillId="0" borderId="10" xfId="0" applyFont="1" applyFill="1" applyBorder="1" applyAlignment="1">
      <alignment wrapText="1"/>
    </xf>
    <xf numFmtId="0" fontId="6" fillId="0" borderId="11" xfId="0" applyFont="1" applyFill="1" applyBorder="1" applyAlignment="1">
      <alignment wrapText="1"/>
    </xf>
    <xf numFmtId="0" fontId="6" fillId="0" borderId="12" xfId="0" applyFont="1" applyFill="1" applyBorder="1" applyAlignment="1">
      <alignment wrapText="1"/>
    </xf>
    <xf numFmtId="0" fontId="1" fillId="0" borderId="13" xfId="0" applyFont="1" applyFill="1" applyBorder="1" applyAlignment="1">
      <alignment wrapText="1"/>
    </xf>
    <xf numFmtId="0" fontId="1" fillId="0" borderId="14" xfId="0" applyFont="1" applyFill="1" applyBorder="1" applyAlignment="1">
      <alignment wrapText="1"/>
    </xf>
    <xf numFmtId="0" fontId="1" fillId="0" borderId="15" xfId="0" applyFont="1" applyFill="1" applyBorder="1" applyAlignment="1">
      <alignment wrapText="1"/>
    </xf>
    <xf numFmtId="0" fontId="1" fillId="0" borderId="10" xfId="0" applyFont="1" applyFill="1" applyBorder="1" applyAlignment="1">
      <alignment wrapText="1"/>
    </xf>
    <xf numFmtId="0" fontId="1" fillId="0" borderId="11" xfId="0" applyFont="1" applyFill="1" applyBorder="1" applyAlignment="1">
      <alignment wrapText="1"/>
    </xf>
    <xf numFmtId="0" fontId="1" fillId="0" borderId="12" xfId="0" applyFont="1" applyFill="1" applyBorder="1" applyAlignment="1">
      <alignment wrapText="1"/>
    </xf>
    <xf numFmtId="3" fontId="6" fillId="0" borderId="10" xfId="0" applyNumberFormat="1" applyFont="1" applyFill="1" applyBorder="1" applyAlignment="1">
      <alignment wrapText="1"/>
    </xf>
    <xf numFmtId="3" fontId="6" fillId="0" borderId="11" xfId="0" applyNumberFormat="1" applyFont="1" applyFill="1" applyBorder="1" applyAlignment="1">
      <alignment wrapText="1"/>
    </xf>
    <xf numFmtId="3" fontId="6" fillId="0" borderId="12" xfId="0" applyNumberFormat="1" applyFont="1" applyFill="1" applyBorder="1" applyAlignment="1">
      <alignment wrapText="1"/>
    </xf>
    <xf numFmtId="49" fontId="1" fillId="0" borderId="10" xfId="0" applyNumberFormat="1" applyFont="1" applyFill="1" applyBorder="1" applyAlignment="1">
      <alignment wrapText="1"/>
    </xf>
    <xf numFmtId="49" fontId="1" fillId="0" borderId="11" xfId="0" applyNumberFormat="1" applyFont="1" applyFill="1" applyBorder="1" applyAlignment="1">
      <alignment wrapText="1"/>
    </xf>
    <xf numFmtId="49" fontId="1" fillId="0" borderId="12" xfId="0" applyNumberFormat="1" applyFont="1" applyFill="1" applyBorder="1" applyAlignment="1">
      <alignment wrapText="1"/>
    </xf>
    <xf numFmtId="0" fontId="1" fillId="0" borderId="10" xfId="0" applyFont="1" applyFill="1" applyBorder="1" applyAlignment="1">
      <alignment wrapText="1" readingOrder="1"/>
    </xf>
    <xf numFmtId="0" fontId="1" fillId="0" borderId="11" xfId="0" applyFont="1" applyFill="1" applyBorder="1" applyAlignment="1">
      <alignment wrapText="1" readingOrder="1"/>
    </xf>
    <xf numFmtId="0" fontId="1" fillId="0" borderId="12" xfId="0" applyFont="1" applyFill="1" applyBorder="1" applyAlignment="1">
      <alignment wrapText="1" readingOrder="1"/>
    </xf>
    <xf numFmtId="0" fontId="0" fillId="8" borderId="8" xfId="0" applyFill="1" applyBorder="1" applyAlignment="1"/>
    <xf numFmtId="0" fontId="0" fillId="8" borderId="0" xfId="0" applyFill="1" applyBorder="1" applyAlignment="1"/>
    <xf numFmtId="0" fontId="0" fillId="8" borderId="9" xfId="0" applyFill="1" applyBorder="1" applyAlignment="1"/>
    <xf numFmtId="3" fontId="1" fillId="2" borderId="1" xfId="0" applyNumberFormat="1" applyFont="1" applyFill="1" applyBorder="1" applyAlignment="1">
      <alignment horizontal="center"/>
    </xf>
    <xf numFmtId="3" fontId="1" fillId="2" borderId="1" xfId="0" applyNumberFormat="1" applyFont="1" applyFill="1" applyBorder="1" applyAlignment="1">
      <alignment horizontal="center" wrapText="1"/>
    </xf>
    <xf numFmtId="3" fontId="2" fillId="2" borderId="1" xfId="0" applyNumberFormat="1" applyFont="1" applyFill="1" applyBorder="1" applyAlignment="1">
      <alignment horizontal="center" wrapText="1"/>
    </xf>
    <xf numFmtId="9" fontId="5" fillId="8" borderId="0" xfId="0" applyNumberFormat="1" applyFont="1" applyFill="1" applyBorder="1"/>
    <xf numFmtId="0" fontId="5" fillId="8" borderId="1" xfId="0" applyFont="1" applyFill="1" applyBorder="1" applyAlignment="1">
      <alignment wrapText="1"/>
    </xf>
    <xf numFmtId="9" fontId="5" fillId="8" borderId="1" xfId="0" applyNumberFormat="1" applyFont="1" applyFill="1" applyBorder="1"/>
    <xf numFmtId="0" fontId="5" fillId="8" borderId="0" xfId="0" applyFont="1" applyFill="1" applyBorder="1" applyAlignment="1">
      <alignment wrapText="1"/>
    </xf>
    <xf numFmtId="3" fontId="1" fillId="10" borderId="10" xfId="0" applyNumberFormat="1" applyFont="1" applyFill="1" applyBorder="1" applyAlignment="1">
      <alignment horizontal="center"/>
    </xf>
    <xf numFmtId="3" fontId="1" fillId="10" borderId="12" xfId="0" applyNumberFormat="1" applyFont="1" applyFill="1" applyBorder="1" applyAlignment="1">
      <alignment horizontal="center" wrapText="1"/>
    </xf>
    <xf numFmtId="0" fontId="5" fillId="9" borderId="11" xfId="0" applyFont="1" applyFill="1" applyBorder="1" applyAlignment="1">
      <alignment horizontal="center"/>
    </xf>
    <xf numFmtId="0" fontId="5" fillId="9" borderId="10" xfId="0" applyFont="1" applyFill="1" applyBorder="1" applyAlignment="1">
      <alignment horizontal="center"/>
    </xf>
    <xf numFmtId="0" fontId="5" fillId="9" borderId="1" xfId="0" applyFont="1" applyFill="1" applyBorder="1" applyAlignment="1">
      <alignment horizontal="center"/>
    </xf>
    <xf numFmtId="0" fontId="5" fillId="9" borderId="12" xfId="0" applyFont="1" applyFill="1" applyBorder="1" applyAlignment="1">
      <alignment horizontal="center" wrapText="1"/>
    </xf>
  </cellXfs>
  <cellStyles count="1">
    <cellStyle name="Normální" xfId="0" builtinId="0"/>
  </cellStyles>
  <dxfs count="0"/>
  <tableStyles count="0" defaultTableStyle="TableStyleMedium2" defaultPivotStyle="PivotStyleLight16"/>
  <colors>
    <mruColors>
      <color rgb="FFFFCC66"/>
      <color rgb="FFFFFF99"/>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tabSelected="1" topLeftCell="A13" zoomScaleNormal="100" workbookViewId="0">
      <selection activeCell="B13" sqref="B13:Z13"/>
    </sheetView>
  </sheetViews>
  <sheetFormatPr defaultColWidth="9.140625" defaultRowHeight="12.75" x14ac:dyDescent="0.2"/>
  <cols>
    <col min="1" max="1" width="3.42578125" style="1" customWidth="1"/>
    <col min="2" max="2" width="29.28515625" style="1" customWidth="1"/>
    <col min="3" max="3" width="6.7109375" style="1" customWidth="1"/>
    <col min="4" max="4" width="7" style="1" customWidth="1"/>
    <col min="5" max="5" width="7.85546875" style="1" customWidth="1"/>
    <col min="6" max="6" width="7" style="1" customWidth="1"/>
    <col min="7" max="7" width="8.85546875" style="1" customWidth="1"/>
    <col min="8" max="8" width="11.28515625" style="1" customWidth="1"/>
    <col min="9" max="9" width="9" style="2" customWidth="1"/>
    <col min="10" max="10" width="10.28515625" style="1" customWidth="1"/>
    <col min="11" max="11" width="16.140625" style="2" customWidth="1"/>
    <col min="12" max="20" width="5" style="1" hidden="1" customWidth="1"/>
    <col min="21" max="21" width="6.140625" style="1" customWidth="1"/>
    <col min="22" max="22" width="26.7109375" style="26" customWidth="1"/>
    <col min="23" max="23" width="10.28515625" style="23" customWidth="1"/>
    <col min="24" max="24" width="10.28515625" style="1" customWidth="1"/>
    <col min="25" max="25" width="11.140625" style="1" customWidth="1"/>
    <col min="26" max="26" width="33" style="1" customWidth="1"/>
    <col min="27" max="27" width="1.42578125" style="1" customWidth="1"/>
    <col min="28" max="28" width="5.5703125" style="1" customWidth="1"/>
    <col min="29" max="29" width="5.140625" style="1" customWidth="1"/>
    <col min="30" max="30" width="5.85546875" style="1" customWidth="1"/>
    <col min="31" max="31" width="5.5703125" style="1" customWidth="1"/>
    <col min="32" max="32" width="5" style="1" customWidth="1"/>
    <col min="33" max="33" width="5.140625" style="1" customWidth="1"/>
    <col min="34" max="34" width="6.5703125" style="1" customWidth="1"/>
    <col min="35" max="35" width="6.7109375" style="1" customWidth="1"/>
    <col min="36" max="36" width="13.42578125" style="1" customWidth="1"/>
    <col min="37" max="37" width="3.5703125" style="1" customWidth="1"/>
    <col min="38" max="16384" width="9.140625" style="1"/>
  </cols>
  <sheetData>
    <row r="1" spans="1:42" customFormat="1" ht="15" customHeight="1" x14ac:dyDescent="0.2">
      <c r="A1" s="43"/>
      <c r="B1" s="44" t="s">
        <v>19</v>
      </c>
      <c r="C1" s="44"/>
      <c r="D1" s="44"/>
      <c r="E1" s="43"/>
      <c r="F1" s="43"/>
      <c r="G1" s="43"/>
      <c r="H1" s="45" t="s">
        <v>9</v>
      </c>
      <c r="I1" s="43"/>
      <c r="J1" s="43"/>
      <c r="K1" s="43"/>
      <c r="L1" s="43"/>
      <c r="M1" s="43"/>
      <c r="N1" s="43"/>
      <c r="O1" s="43"/>
      <c r="P1" s="43"/>
      <c r="Q1" s="43"/>
      <c r="R1" s="43"/>
      <c r="S1" s="43"/>
      <c r="T1" s="43"/>
      <c r="U1" s="43"/>
      <c r="V1" s="46"/>
      <c r="W1" s="44"/>
      <c r="X1" s="43"/>
      <c r="Y1" s="43"/>
      <c r="Z1" s="43"/>
      <c r="AA1" s="43"/>
      <c r="AB1" s="7"/>
      <c r="AC1" s="7"/>
      <c r="AD1" s="7"/>
      <c r="AE1" s="7"/>
      <c r="AF1" s="7"/>
      <c r="AG1" s="7"/>
      <c r="AH1" s="7"/>
      <c r="AI1" s="7"/>
      <c r="AJ1" s="7"/>
      <c r="AK1" s="7"/>
      <c r="AL1" s="7"/>
      <c r="AM1" s="7"/>
      <c r="AN1" s="7"/>
      <c r="AO1" s="7"/>
    </row>
    <row r="2" spans="1:42" customFormat="1" x14ac:dyDescent="0.2">
      <c r="A2" s="43"/>
      <c r="B2" s="47" t="s">
        <v>8</v>
      </c>
      <c r="C2" s="51">
        <v>1</v>
      </c>
      <c r="D2" s="126" t="s">
        <v>10</v>
      </c>
      <c r="E2" s="126"/>
      <c r="F2" s="126"/>
      <c r="G2" s="126"/>
      <c r="H2" s="126"/>
      <c r="I2" s="126"/>
      <c r="J2" s="126"/>
      <c r="K2" s="126"/>
      <c r="L2" s="52"/>
      <c r="M2" s="52"/>
      <c r="N2" s="52"/>
      <c r="O2" s="52"/>
      <c r="P2" s="52"/>
      <c r="Q2" s="52"/>
      <c r="R2" s="52"/>
      <c r="S2" s="52"/>
      <c r="T2" s="52"/>
      <c r="U2" s="53"/>
      <c r="V2" s="54"/>
      <c r="W2" s="44"/>
      <c r="X2" s="43"/>
      <c r="Y2" s="43"/>
      <c r="Z2" s="43"/>
      <c r="AA2" s="43"/>
      <c r="AB2" s="7"/>
      <c r="AC2" s="7"/>
      <c r="AD2" s="7"/>
      <c r="AE2" s="7"/>
      <c r="AF2" s="7"/>
      <c r="AG2" s="7"/>
      <c r="AH2" s="7"/>
      <c r="AI2" s="7"/>
      <c r="AJ2" s="7"/>
      <c r="AK2" s="7"/>
      <c r="AL2" s="7"/>
      <c r="AM2" s="7"/>
      <c r="AN2" s="7"/>
      <c r="AO2" s="7"/>
    </row>
    <row r="3" spans="1:42" customFormat="1" x14ac:dyDescent="0.2">
      <c r="A3" s="43"/>
      <c r="B3" s="50"/>
      <c r="C3" s="51"/>
      <c r="D3" s="126" t="s">
        <v>11</v>
      </c>
      <c r="E3" s="126"/>
      <c r="F3" s="126"/>
      <c r="G3" s="126"/>
      <c r="H3" s="126"/>
      <c r="I3" s="126"/>
      <c r="J3" s="126"/>
      <c r="K3" s="126"/>
      <c r="L3" s="52"/>
      <c r="M3" s="52"/>
      <c r="N3" s="52"/>
      <c r="O3" s="52"/>
      <c r="P3" s="52"/>
      <c r="Q3" s="52"/>
      <c r="R3" s="52"/>
      <c r="S3" s="52"/>
      <c r="T3" s="52"/>
      <c r="U3" s="53"/>
      <c r="V3" s="54"/>
      <c r="W3" s="44"/>
      <c r="X3" s="43"/>
      <c r="Y3" s="43"/>
      <c r="Z3" s="43"/>
      <c r="AA3" s="43"/>
      <c r="AB3" s="7"/>
      <c r="AC3" s="7"/>
      <c r="AD3" s="7"/>
      <c r="AE3" s="7"/>
      <c r="AF3" s="7"/>
      <c r="AG3" s="7"/>
      <c r="AH3" s="7"/>
      <c r="AI3" s="7"/>
      <c r="AJ3" s="7"/>
      <c r="AK3" s="7"/>
      <c r="AL3" s="7"/>
      <c r="AM3" s="7"/>
      <c r="AN3" s="7"/>
      <c r="AO3" s="7"/>
    </row>
    <row r="4" spans="1:42" customFormat="1" x14ac:dyDescent="0.2">
      <c r="A4" s="43"/>
      <c r="B4" s="50"/>
      <c r="C4" s="51">
        <v>2</v>
      </c>
      <c r="D4" s="55" t="s">
        <v>22</v>
      </c>
      <c r="E4" s="52"/>
      <c r="F4" s="52"/>
      <c r="G4" s="52"/>
      <c r="H4" s="52"/>
      <c r="I4" s="52"/>
      <c r="J4" s="52"/>
      <c r="K4" s="52"/>
      <c r="L4" s="52"/>
      <c r="M4" s="52"/>
      <c r="N4" s="52"/>
      <c r="O4" s="52"/>
      <c r="P4" s="52"/>
      <c r="Q4" s="52"/>
      <c r="R4" s="52"/>
      <c r="S4" s="52"/>
      <c r="T4" s="52"/>
      <c r="U4" s="53"/>
      <c r="V4" s="54"/>
      <c r="W4" s="44"/>
      <c r="X4" s="43"/>
      <c r="Y4" s="43"/>
      <c r="Z4" s="43"/>
      <c r="AA4" s="43"/>
      <c r="AB4" s="7"/>
      <c r="AC4" s="7"/>
      <c r="AD4" s="7"/>
      <c r="AE4" s="7"/>
      <c r="AF4" s="7"/>
      <c r="AG4" s="7"/>
      <c r="AH4" s="7"/>
      <c r="AI4" s="7"/>
      <c r="AJ4" s="7"/>
      <c r="AK4" s="7"/>
      <c r="AL4" s="7"/>
      <c r="AM4" s="7"/>
      <c r="AN4" s="7"/>
      <c r="AO4" s="7"/>
    </row>
    <row r="5" spans="1:42" customFormat="1" x14ac:dyDescent="0.2">
      <c r="A5" s="43"/>
      <c r="B5" s="50"/>
      <c r="C5" s="51">
        <v>3</v>
      </c>
      <c r="D5" s="126" t="s">
        <v>17</v>
      </c>
      <c r="E5" s="126"/>
      <c r="F5" s="126"/>
      <c r="G5" s="126"/>
      <c r="H5" s="126"/>
      <c r="I5" s="126"/>
      <c r="J5" s="126"/>
      <c r="K5" s="126"/>
      <c r="L5" s="52"/>
      <c r="M5" s="52"/>
      <c r="N5" s="52"/>
      <c r="O5" s="52"/>
      <c r="P5" s="52"/>
      <c r="Q5" s="52"/>
      <c r="R5" s="52"/>
      <c r="S5" s="52"/>
      <c r="T5" s="52"/>
      <c r="U5" s="53"/>
      <c r="V5" s="54"/>
      <c r="W5" s="44"/>
      <c r="X5" s="43"/>
      <c r="Y5" s="43"/>
      <c r="Z5" s="43"/>
      <c r="AA5" s="43"/>
      <c r="AB5" s="7"/>
      <c r="AC5" s="7"/>
      <c r="AD5" s="7"/>
      <c r="AE5" s="7"/>
      <c r="AF5" s="7"/>
      <c r="AG5" s="7"/>
      <c r="AH5" s="7"/>
      <c r="AI5" s="7"/>
      <c r="AJ5" s="7"/>
      <c r="AK5" s="7"/>
      <c r="AL5" s="7"/>
      <c r="AM5" s="7"/>
      <c r="AN5" s="7"/>
      <c r="AO5" s="7"/>
    </row>
    <row r="6" spans="1:42" customFormat="1" x14ac:dyDescent="0.2">
      <c r="A6" s="43"/>
      <c r="B6" s="50"/>
      <c r="C6" s="51">
        <v>4</v>
      </c>
      <c r="D6" s="126" t="s">
        <v>18</v>
      </c>
      <c r="E6" s="126"/>
      <c r="F6" s="126"/>
      <c r="G6" s="126"/>
      <c r="H6" s="126"/>
      <c r="I6" s="126"/>
      <c r="J6" s="126"/>
      <c r="K6" s="126"/>
      <c r="L6" s="52"/>
      <c r="M6" s="52"/>
      <c r="N6" s="52"/>
      <c r="O6" s="52"/>
      <c r="P6" s="52"/>
      <c r="Q6" s="52"/>
      <c r="R6" s="52"/>
      <c r="S6" s="52"/>
      <c r="T6" s="52"/>
      <c r="U6" s="53"/>
      <c r="V6" s="54"/>
      <c r="W6" s="44"/>
      <c r="X6" s="43"/>
      <c r="Y6" s="43"/>
      <c r="Z6" s="43"/>
      <c r="AA6" s="43"/>
      <c r="AB6" s="7"/>
      <c r="AC6" s="7"/>
      <c r="AD6" s="7"/>
      <c r="AE6" s="7"/>
      <c r="AF6" s="7"/>
      <c r="AG6" s="7"/>
      <c r="AH6" s="7"/>
      <c r="AI6" s="7"/>
      <c r="AJ6" s="7"/>
      <c r="AK6" s="7"/>
      <c r="AL6" s="7"/>
      <c r="AM6" s="7"/>
      <c r="AN6" s="7"/>
      <c r="AO6" s="7"/>
    </row>
    <row r="7" spans="1:42" customFormat="1" ht="15" customHeight="1" x14ac:dyDescent="0.2">
      <c r="A7" s="43"/>
      <c r="B7" s="56"/>
      <c r="C7" s="57">
        <v>5</v>
      </c>
      <c r="D7" s="125" t="s">
        <v>12</v>
      </c>
      <c r="E7" s="125"/>
      <c r="F7" s="125"/>
      <c r="G7" s="125"/>
      <c r="H7" s="125"/>
      <c r="I7" s="125"/>
      <c r="J7" s="125"/>
      <c r="K7" s="126"/>
      <c r="L7" s="126"/>
      <c r="M7" s="126"/>
      <c r="N7" s="126"/>
      <c r="O7" s="126"/>
      <c r="P7" s="126"/>
      <c r="Q7" s="126"/>
      <c r="R7" s="126"/>
      <c r="S7" s="126"/>
      <c r="T7" s="126"/>
      <c r="U7" s="126"/>
      <c r="V7" s="127"/>
      <c r="W7" s="44"/>
      <c r="X7" s="43"/>
      <c r="Y7" s="43"/>
      <c r="Z7" s="43"/>
      <c r="AA7" s="43"/>
      <c r="AB7" s="7"/>
      <c r="AC7" s="7"/>
      <c r="AD7" s="7"/>
      <c r="AE7" s="7"/>
      <c r="AF7" s="7"/>
      <c r="AG7" s="7"/>
      <c r="AH7" s="7"/>
      <c r="AI7" s="7"/>
      <c r="AJ7" s="7"/>
      <c r="AK7" s="7"/>
      <c r="AL7" s="7"/>
      <c r="AM7" s="7"/>
      <c r="AN7" s="7"/>
      <c r="AO7" s="7"/>
    </row>
    <row r="8" spans="1:42" customFormat="1" ht="26.25" customHeight="1" x14ac:dyDescent="0.2">
      <c r="A8" s="43"/>
      <c r="B8" s="43"/>
      <c r="C8" s="43"/>
      <c r="D8" s="43"/>
      <c r="E8" s="132" t="s">
        <v>62</v>
      </c>
      <c r="F8" s="133">
        <v>0.35</v>
      </c>
      <c r="G8" s="133">
        <v>0.4</v>
      </c>
      <c r="H8" s="133">
        <v>0.05</v>
      </c>
      <c r="I8" s="133">
        <v>0.15</v>
      </c>
      <c r="J8" s="133">
        <v>0.05</v>
      </c>
      <c r="K8" s="58"/>
      <c r="L8" s="59"/>
      <c r="M8" s="59"/>
      <c r="N8" s="59"/>
      <c r="O8" s="59"/>
      <c r="P8" s="59"/>
      <c r="Q8" s="59"/>
      <c r="R8" s="59"/>
      <c r="S8" s="59"/>
      <c r="T8" s="59"/>
      <c r="U8" s="48"/>
      <c r="V8" s="60"/>
      <c r="W8" s="61"/>
      <c r="X8" s="43"/>
      <c r="Y8" s="43"/>
      <c r="Z8" s="43"/>
      <c r="AA8" s="43"/>
      <c r="AB8" s="7"/>
      <c r="AC8" s="7"/>
      <c r="AD8" s="7"/>
      <c r="AE8" s="7"/>
      <c r="AF8" s="7"/>
      <c r="AG8" s="7"/>
      <c r="AH8" s="7"/>
      <c r="AI8" s="7"/>
      <c r="AJ8" s="7"/>
      <c r="AK8" s="7"/>
      <c r="AL8" s="7"/>
      <c r="AM8" s="7"/>
      <c r="AN8" s="7"/>
      <c r="AO8" s="7"/>
    </row>
    <row r="9" spans="1:42" s="8" customFormat="1" ht="10.5" customHeight="1" x14ac:dyDescent="0.2">
      <c r="A9" s="43"/>
      <c r="B9" s="43"/>
      <c r="C9" s="43"/>
      <c r="D9" s="43"/>
      <c r="E9" s="134"/>
      <c r="F9" s="131"/>
      <c r="G9" s="131"/>
      <c r="H9" s="131"/>
      <c r="I9" s="131"/>
      <c r="J9" s="131"/>
      <c r="K9" s="134"/>
      <c r="L9" s="131"/>
      <c r="M9" s="131"/>
      <c r="N9" s="131"/>
      <c r="O9" s="131"/>
      <c r="P9" s="131"/>
      <c r="Q9" s="131"/>
      <c r="R9" s="131"/>
      <c r="S9" s="131"/>
      <c r="T9" s="131"/>
      <c r="U9" s="53"/>
      <c r="V9" s="60"/>
      <c r="W9" s="61"/>
      <c r="X9" s="43"/>
      <c r="Y9" s="43"/>
      <c r="Z9" s="43"/>
      <c r="AA9" s="43"/>
      <c r="AB9" s="7"/>
      <c r="AC9" s="7"/>
      <c r="AD9" s="7"/>
      <c r="AE9" s="7"/>
      <c r="AF9" s="7"/>
      <c r="AG9" s="7"/>
      <c r="AH9" s="7"/>
      <c r="AI9" s="7"/>
      <c r="AJ9" s="7"/>
      <c r="AK9" s="7"/>
      <c r="AL9" s="7"/>
      <c r="AM9" s="7"/>
      <c r="AN9" s="7"/>
      <c r="AO9" s="7"/>
    </row>
    <row r="10" spans="1:42" ht="28.5" customHeight="1" x14ac:dyDescent="0.2">
      <c r="A10" s="42"/>
      <c r="B10" s="88" t="s">
        <v>21</v>
      </c>
      <c r="C10" s="94" t="s">
        <v>0</v>
      </c>
      <c r="D10" s="94" t="s">
        <v>1</v>
      </c>
      <c r="E10" s="129" t="s">
        <v>2</v>
      </c>
      <c r="F10" s="129" t="s">
        <v>14</v>
      </c>
      <c r="G10" s="128" t="s">
        <v>3</v>
      </c>
      <c r="H10" s="135" t="s">
        <v>4</v>
      </c>
      <c r="I10" s="128"/>
      <c r="J10" s="129"/>
      <c r="K10" s="136" t="s">
        <v>5</v>
      </c>
      <c r="L10" s="137"/>
      <c r="M10" s="138"/>
      <c r="N10" s="138"/>
      <c r="O10" s="138"/>
      <c r="P10" s="138"/>
      <c r="Q10" s="138"/>
      <c r="R10" s="138"/>
      <c r="S10" s="138"/>
      <c r="T10" s="139"/>
      <c r="U10" s="140" t="s">
        <v>13</v>
      </c>
      <c r="V10" s="95" t="s">
        <v>16</v>
      </c>
      <c r="W10" s="75" t="s">
        <v>6</v>
      </c>
      <c r="X10" s="75" t="s">
        <v>7</v>
      </c>
      <c r="Y10" s="75" t="s">
        <v>20</v>
      </c>
      <c r="Z10" s="130"/>
      <c r="AA10" s="62"/>
      <c r="AB10" s="4"/>
      <c r="AC10" s="4"/>
      <c r="AD10" s="4"/>
      <c r="AE10" s="4"/>
      <c r="AF10" s="4"/>
      <c r="AG10" s="4"/>
      <c r="AH10" s="4"/>
      <c r="AI10" s="4"/>
      <c r="AJ10" s="6"/>
      <c r="AK10" s="6"/>
      <c r="AL10" s="6"/>
      <c r="AM10" s="6"/>
      <c r="AN10" s="6"/>
      <c r="AO10" s="6"/>
    </row>
    <row r="11" spans="1:42" s="71" customFormat="1" ht="13.5" customHeight="1" x14ac:dyDescent="0.2">
      <c r="A11" s="42"/>
      <c r="B11" s="81"/>
      <c r="C11" s="81"/>
      <c r="D11" s="81"/>
      <c r="E11" s="82"/>
      <c r="F11" s="82"/>
      <c r="G11" s="81"/>
      <c r="H11" s="83"/>
      <c r="I11" s="79"/>
      <c r="J11" s="80"/>
      <c r="K11" s="82"/>
      <c r="L11" s="84"/>
      <c r="M11" s="84"/>
      <c r="N11" s="84"/>
      <c r="O11" s="84"/>
      <c r="P11" s="84"/>
      <c r="Q11" s="84"/>
      <c r="R11" s="84"/>
      <c r="S11" s="84"/>
      <c r="T11" s="84"/>
      <c r="U11" s="74"/>
      <c r="V11" s="85"/>
      <c r="W11" s="86"/>
      <c r="X11" s="86"/>
      <c r="Y11" s="86"/>
      <c r="Z11" s="87"/>
      <c r="AA11" s="62"/>
      <c r="AB11" s="72"/>
      <c r="AC11" s="72"/>
      <c r="AD11" s="72"/>
      <c r="AE11" s="72"/>
      <c r="AF11" s="72"/>
      <c r="AG11" s="72"/>
      <c r="AH11" s="72"/>
      <c r="AI11" s="72"/>
      <c r="AJ11" s="6"/>
      <c r="AK11" s="6"/>
      <c r="AL11" s="6"/>
      <c r="AM11" s="6"/>
      <c r="AN11" s="6"/>
      <c r="AO11" s="6"/>
    </row>
    <row r="12" spans="1:42" ht="15" customHeight="1" x14ac:dyDescent="0.2">
      <c r="A12" s="27">
        <v>1</v>
      </c>
      <c r="B12" s="89" t="s">
        <v>28</v>
      </c>
      <c r="C12" s="36">
        <v>10</v>
      </c>
      <c r="D12" s="36">
        <v>1300</v>
      </c>
      <c r="E12" s="36">
        <v>100</v>
      </c>
      <c r="F12" s="76">
        <v>7.6999999999999999E-2</v>
      </c>
      <c r="G12" s="77">
        <v>89</v>
      </c>
      <c r="H12" s="103">
        <v>3540000</v>
      </c>
      <c r="I12" s="37"/>
      <c r="J12" s="37"/>
      <c r="K12" s="103">
        <v>2400000</v>
      </c>
      <c r="L12" s="96">
        <v>19</v>
      </c>
      <c r="M12" s="96">
        <v>19</v>
      </c>
      <c r="N12" s="96">
        <v>20</v>
      </c>
      <c r="O12" s="96">
        <v>20</v>
      </c>
      <c r="P12" s="96">
        <v>17</v>
      </c>
      <c r="Q12" s="96">
        <v>20</v>
      </c>
      <c r="R12" s="96">
        <v>18</v>
      </c>
      <c r="S12" s="96">
        <v>20</v>
      </c>
      <c r="T12" s="97">
        <v>20</v>
      </c>
      <c r="U12" s="98">
        <f t="shared" ref="U12:U58" si="0">SUM(L12:T12)</f>
        <v>173</v>
      </c>
      <c r="V12" s="93">
        <v>2400000</v>
      </c>
      <c r="W12" s="78">
        <v>1900000</v>
      </c>
      <c r="X12" s="78">
        <v>2105000</v>
      </c>
      <c r="Y12" s="78">
        <v>2330000</v>
      </c>
      <c r="Z12" s="73"/>
      <c r="AA12" s="62"/>
      <c r="AB12" s="4"/>
      <c r="AC12" s="4"/>
      <c r="AD12" s="4"/>
      <c r="AE12" s="4"/>
      <c r="AF12" s="4"/>
      <c r="AG12" s="4"/>
      <c r="AH12" s="4"/>
      <c r="AI12" s="4"/>
      <c r="AJ12" s="6"/>
      <c r="AK12" s="6"/>
      <c r="AL12" s="6"/>
      <c r="AM12" s="6"/>
      <c r="AN12" s="6"/>
      <c r="AO12" s="6"/>
    </row>
    <row r="13" spans="1:42" s="24" customFormat="1" ht="55.5" customHeight="1" x14ac:dyDescent="0.2">
      <c r="A13" s="27"/>
      <c r="B13" s="119" t="s">
        <v>68</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1"/>
      <c r="AA13" s="62"/>
      <c r="AB13" s="4"/>
      <c r="AC13" s="4"/>
      <c r="AD13" s="4"/>
      <c r="AE13" s="4"/>
      <c r="AF13" s="4"/>
      <c r="AG13" s="4"/>
      <c r="AH13" s="4"/>
      <c r="AI13" s="4"/>
      <c r="AJ13" s="6"/>
      <c r="AK13" s="6"/>
      <c r="AL13" s="6"/>
      <c r="AM13" s="6"/>
      <c r="AN13" s="6"/>
      <c r="AO13" s="6"/>
      <c r="AP13" s="1"/>
    </row>
    <row r="14" spans="1:42" ht="18.75" customHeight="1" x14ac:dyDescent="0.2">
      <c r="A14" s="27">
        <v>2</v>
      </c>
      <c r="B14" s="90" t="s">
        <v>40</v>
      </c>
      <c r="C14" s="29">
        <v>4</v>
      </c>
      <c r="D14" s="29">
        <v>1000</v>
      </c>
      <c r="E14" s="29">
        <v>220</v>
      </c>
      <c r="F14" s="35">
        <v>0.22</v>
      </c>
      <c r="G14" s="31">
        <v>178</v>
      </c>
      <c r="H14" s="104">
        <v>2510000</v>
      </c>
      <c r="I14" s="5"/>
      <c r="J14" s="5"/>
      <c r="K14" s="104">
        <v>1500000</v>
      </c>
      <c r="L14" s="101">
        <v>13</v>
      </c>
      <c r="M14" s="101">
        <v>19</v>
      </c>
      <c r="N14" s="101">
        <v>17</v>
      </c>
      <c r="O14" s="101">
        <v>20</v>
      </c>
      <c r="P14" s="101">
        <v>13</v>
      </c>
      <c r="Q14" s="101">
        <v>20</v>
      </c>
      <c r="R14" s="101">
        <v>19</v>
      </c>
      <c r="S14" s="101">
        <v>19</v>
      </c>
      <c r="T14" s="100">
        <v>18</v>
      </c>
      <c r="U14" s="102">
        <f t="shared" si="0"/>
        <v>158</v>
      </c>
      <c r="V14" s="92">
        <v>1500000</v>
      </c>
      <c r="W14" s="33">
        <v>1280000</v>
      </c>
      <c r="X14" s="33">
        <v>1350000</v>
      </c>
      <c r="Y14" s="33">
        <v>1370000</v>
      </c>
      <c r="Z14" s="65"/>
      <c r="AA14" s="62"/>
      <c r="AB14" s="4"/>
      <c r="AC14" s="4"/>
      <c r="AD14" s="4"/>
      <c r="AE14" s="4"/>
      <c r="AF14" s="4"/>
      <c r="AG14" s="4"/>
      <c r="AH14" s="4"/>
      <c r="AI14" s="6"/>
      <c r="AJ14" s="6"/>
      <c r="AK14" s="6"/>
      <c r="AL14" s="6"/>
      <c r="AM14" s="6"/>
      <c r="AN14" s="6"/>
    </row>
    <row r="15" spans="1:42" ht="63" customHeight="1" x14ac:dyDescent="0.2">
      <c r="A15" s="27"/>
      <c r="B15" s="113" t="s">
        <v>69</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5"/>
      <c r="AA15" s="62"/>
      <c r="AB15" s="4"/>
      <c r="AC15" s="4"/>
      <c r="AD15" s="4"/>
      <c r="AE15" s="4"/>
      <c r="AF15" s="4"/>
      <c r="AG15" s="4"/>
      <c r="AH15" s="4"/>
      <c r="AI15" s="4"/>
      <c r="AJ15" s="6"/>
      <c r="AK15" s="6"/>
      <c r="AL15" s="6"/>
      <c r="AM15" s="6"/>
      <c r="AN15" s="6"/>
      <c r="AO15" s="6"/>
    </row>
    <row r="16" spans="1:42" ht="19.5" customHeight="1" x14ac:dyDescent="0.2">
      <c r="A16" s="27">
        <v>3</v>
      </c>
      <c r="B16" s="90" t="s">
        <v>44</v>
      </c>
      <c r="C16" s="29">
        <v>21</v>
      </c>
      <c r="D16" s="29">
        <v>2400</v>
      </c>
      <c r="E16" s="29">
        <v>1460</v>
      </c>
      <c r="F16" s="30">
        <v>0.60799999999999998</v>
      </c>
      <c r="G16" s="31">
        <v>30</v>
      </c>
      <c r="H16" s="92">
        <v>3143000</v>
      </c>
      <c r="I16" s="5"/>
      <c r="J16" s="5"/>
      <c r="K16" s="104">
        <v>2200000</v>
      </c>
      <c r="L16" s="32">
        <v>16</v>
      </c>
      <c r="M16" s="32">
        <v>19</v>
      </c>
      <c r="N16" s="32">
        <v>19</v>
      </c>
      <c r="O16" s="32">
        <v>16</v>
      </c>
      <c r="P16" s="32">
        <v>17</v>
      </c>
      <c r="Q16" s="32">
        <v>20</v>
      </c>
      <c r="R16" s="32">
        <v>16</v>
      </c>
      <c r="S16" s="32">
        <v>19</v>
      </c>
      <c r="T16" s="5">
        <v>16</v>
      </c>
      <c r="U16" s="102">
        <f t="shared" si="0"/>
        <v>158</v>
      </c>
      <c r="V16" s="92">
        <v>2100000</v>
      </c>
      <c r="W16" s="33">
        <v>1990000</v>
      </c>
      <c r="X16" s="33">
        <v>2000000</v>
      </c>
      <c r="Y16" s="33">
        <v>2300000</v>
      </c>
      <c r="Z16" s="65"/>
      <c r="AA16" s="62"/>
      <c r="AB16" s="4"/>
      <c r="AC16" s="4"/>
      <c r="AD16" s="4"/>
      <c r="AE16" s="4"/>
      <c r="AF16" s="4"/>
      <c r="AG16" s="4"/>
      <c r="AH16" s="4"/>
      <c r="AI16" s="6"/>
      <c r="AJ16" s="6"/>
      <c r="AK16" s="6"/>
      <c r="AL16" s="6"/>
      <c r="AM16" s="6"/>
      <c r="AN16" s="6"/>
    </row>
    <row r="17" spans="1:41" ht="71.25" customHeight="1" x14ac:dyDescent="0.2">
      <c r="A17" s="27"/>
      <c r="B17" s="107"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62"/>
      <c r="AB17" s="4"/>
      <c r="AC17" s="4"/>
      <c r="AD17" s="4"/>
      <c r="AE17" s="4"/>
      <c r="AF17" s="4"/>
      <c r="AG17" s="4"/>
      <c r="AH17" s="4"/>
      <c r="AI17" s="4"/>
      <c r="AJ17" s="6"/>
      <c r="AK17" s="6"/>
      <c r="AL17" s="6"/>
      <c r="AM17" s="6"/>
      <c r="AN17" s="6"/>
      <c r="AO17" s="6"/>
    </row>
    <row r="18" spans="1:41" ht="20.25" customHeight="1" x14ac:dyDescent="0.2">
      <c r="A18" s="27">
        <v>4</v>
      </c>
      <c r="B18" s="90" t="s">
        <v>30</v>
      </c>
      <c r="C18" s="38" t="s">
        <v>47</v>
      </c>
      <c r="D18" s="29">
        <v>0</v>
      </c>
      <c r="E18" s="29"/>
      <c r="F18" s="35"/>
      <c r="G18" s="31" t="s">
        <v>49</v>
      </c>
      <c r="H18" s="92">
        <v>1650000</v>
      </c>
      <c r="I18" s="5" t="s">
        <v>48</v>
      </c>
      <c r="J18" s="5">
        <v>400000</v>
      </c>
      <c r="K18" s="104">
        <v>1100000</v>
      </c>
      <c r="L18" s="32">
        <v>19</v>
      </c>
      <c r="M18" s="32">
        <v>19</v>
      </c>
      <c r="N18" s="32">
        <v>19</v>
      </c>
      <c r="O18" s="32">
        <v>15</v>
      </c>
      <c r="P18" s="32">
        <v>13</v>
      </c>
      <c r="Q18" s="32">
        <v>20</v>
      </c>
      <c r="R18" s="32">
        <v>18</v>
      </c>
      <c r="S18" s="32">
        <v>10</v>
      </c>
      <c r="T18" s="5">
        <v>20</v>
      </c>
      <c r="U18" s="106">
        <f t="shared" si="0"/>
        <v>153</v>
      </c>
      <c r="V18" s="92">
        <v>1000000</v>
      </c>
      <c r="W18" s="33">
        <v>440000</v>
      </c>
      <c r="X18" s="33">
        <v>868000</v>
      </c>
      <c r="Y18" s="33">
        <v>870000</v>
      </c>
      <c r="Z18" s="33"/>
      <c r="AA18" s="62"/>
      <c r="AB18" s="4"/>
      <c r="AC18" s="4"/>
      <c r="AD18" s="4"/>
      <c r="AE18" s="4"/>
      <c r="AF18" s="4"/>
      <c r="AG18" s="4"/>
      <c r="AH18" s="4"/>
      <c r="AI18" s="4"/>
      <c r="AJ18" s="6"/>
      <c r="AK18" s="6"/>
      <c r="AL18" s="6"/>
      <c r="AM18" s="6"/>
      <c r="AN18" s="6"/>
      <c r="AO18" s="6"/>
    </row>
    <row r="19" spans="1:41" ht="53.25" customHeight="1" x14ac:dyDescent="0.2">
      <c r="A19" s="27"/>
      <c r="B19" s="122" t="s">
        <v>71</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4"/>
      <c r="AA19" s="62"/>
      <c r="AB19" s="4"/>
      <c r="AC19" s="4"/>
      <c r="AD19" s="4"/>
      <c r="AE19" s="4"/>
      <c r="AF19" s="4"/>
      <c r="AG19" s="4"/>
      <c r="AH19" s="4"/>
      <c r="AI19" s="4"/>
      <c r="AJ19" s="6"/>
      <c r="AK19" s="6"/>
      <c r="AL19" s="6"/>
      <c r="AM19" s="6"/>
      <c r="AN19" s="6"/>
      <c r="AO19" s="6"/>
    </row>
    <row r="20" spans="1:41" ht="21" customHeight="1" x14ac:dyDescent="0.2">
      <c r="A20" s="27">
        <v>5</v>
      </c>
      <c r="B20" s="90" t="s">
        <v>43</v>
      </c>
      <c r="C20" s="29">
        <v>4</v>
      </c>
      <c r="D20" s="29">
        <v>550</v>
      </c>
      <c r="E20" s="29">
        <v>130</v>
      </c>
      <c r="F20" s="35">
        <v>0.23599999999999999</v>
      </c>
      <c r="G20" s="31">
        <v>139</v>
      </c>
      <c r="H20" s="92">
        <v>700000</v>
      </c>
      <c r="I20" s="5">
        <v>185000</v>
      </c>
      <c r="J20" s="5">
        <v>215000</v>
      </c>
      <c r="K20" s="104">
        <v>490000</v>
      </c>
      <c r="L20" s="32">
        <v>14</v>
      </c>
      <c r="M20" s="32">
        <v>17</v>
      </c>
      <c r="N20" s="32">
        <v>20</v>
      </c>
      <c r="O20" s="32">
        <v>20</v>
      </c>
      <c r="P20" s="32">
        <v>12</v>
      </c>
      <c r="Q20" s="32">
        <v>20</v>
      </c>
      <c r="R20" s="32">
        <v>18</v>
      </c>
      <c r="S20" s="32">
        <v>17</v>
      </c>
      <c r="T20" s="5">
        <v>15</v>
      </c>
      <c r="U20" s="102">
        <f t="shared" si="0"/>
        <v>153</v>
      </c>
      <c r="V20" s="92">
        <v>490000</v>
      </c>
      <c r="W20" s="33">
        <v>450000</v>
      </c>
      <c r="X20" s="33">
        <v>490000</v>
      </c>
      <c r="Y20" s="33">
        <v>490000</v>
      </c>
      <c r="Z20" s="33"/>
      <c r="AA20" s="62"/>
      <c r="AB20" s="4"/>
      <c r="AC20" s="4"/>
      <c r="AD20" s="4"/>
      <c r="AE20" s="4"/>
      <c r="AF20" s="4"/>
      <c r="AG20" s="4"/>
      <c r="AH20" s="4"/>
      <c r="AI20" s="4"/>
      <c r="AJ20" s="6"/>
      <c r="AK20" s="6"/>
      <c r="AL20" s="6"/>
      <c r="AM20" s="6"/>
      <c r="AN20" s="6"/>
      <c r="AO20" s="6"/>
    </row>
    <row r="21" spans="1:41" ht="40.5" customHeight="1" x14ac:dyDescent="0.2">
      <c r="A21" s="27"/>
      <c r="B21" s="113" t="s">
        <v>72</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5"/>
      <c r="AA21" s="62"/>
      <c r="AB21" s="4"/>
      <c r="AC21" s="4"/>
      <c r="AD21" s="4"/>
      <c r="AE21" s="4"/>
      <c r="AF21" s="4"/>
      <c r="AG21" s="4"/>
      <c r="AH21" s="4"/>
      <c r="AI21" s="4"/>
      <c r="AJ21" s="6"/>
      <c r="AK21" s="6"/>
      <c r="AL21" s="6"/>
      <c r="AM21" s="6"/>
      <c r="AN21" s="6"/>
      <c r="AO21" s="6"/>
    </row>
    <row r="22" spans="1:41" ht="33" customHeight="1" x14ac:dyDescent="0.2">
      <c r="A22" s="27">
        <v>6</v>
      </c>
      <c r="B22" s="91" t="s">
        <v>63</v>
      </c>
      <c r="C22" s="29">
        <v>11</v>
      </c>
      <c r="D22" s="29">
        <v>400</v>
      </c>
      <c r="E22" s="29">
        <v>150</v>
      </c>
      <c r="F22" s="35">
        <v>0.375</v>
      </c>
      <c r="G22" s="31">
        <v>69</v>
      </c>
      <c r="H22" s="92">
        <v>888000</v>
      </c>
      <c r="I22" s="5">
        <v>174250</v>
      </c>
      <c r="J22" s="5">
        <v>199250</v>
      </c>
      <c r="K22" s="104">
        <v>500000</v>
      </c>
      <c r="L22" s="32">
        <v>15</v>
      </c>
      <c r="M22" s="32">
        <v>16</v>
      </c>
      <c r="N22" s="32">
        <v>19</v>
      </c>
      <c r="O22" s="32">
        <v>16</v>
      </c>
      <c r="P22" s="32">
        <v>12</v>
      </c>
      <c r="Q22" s="32">
        <v>19</v>
      </c>
      <c r="R22" s="32">
        <v>20</v>
      </c>
      <c r="S22" s="32">
        <v>17</v>
      </c>
      <c r="T22" s="5">
        <v>17</v>
      </c>
      <c r="U22" s="102">
        <f t="shared" si="0"/>
        <v>151</v>
      </c>
      <c r="V22" s="92">
        <v>500000</v>
      </c>
      <c r="W22" s="33">
        <v>500000</v>
      </c>
      <c r="X22" s="33">
        <v>500000</v>
      </c>
      <c r="Y22" s="33">
        <v>500000</v>
      </c>
      <c r="Z22" s="33"/>
      <c r="AA22" s="62"/>
      <c r="AB22" s="4"/>
      <c r="AC22" s="4"/>
      <c r="AD22" s="4"/>
      <c r="AE22" s="4"/>
      <c r="AF22" s="4"/>
      <c r="AG22" s="4"/>
      <c r="AH22" s="4"/>
      <c r="AI22" s="4"/>
      <c r="AJ22" s="6"/>
      <c r="AK22" s="6"/>
      <c r="AL22" s="6"/>
      <c r="AM22" s="6"/>
      <c r="AN22" s="6"/>
      <c r="AO22" s="6"/>
    </row>
    <row r="23" spans="1:41" ht="42.75" customHeight="1" x14ac:dyDescent="0.2">
      <c r="A23" s="27"/>
      <c r="B23" s="113" t="s">
        <v>73</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5"/>
      <c r="AA23" s="62"/>
      <c r="AB23" s="4"/>
      <c r="AC23" s="4"/>
      <c r="AD23" s="4"/>
      <c r="AE23" s="4"/>
      <c r="AF23" s="4"/>
      <c r="AG23" s="4"/>
      <c r="AH23" s="4"/>
      <c r="AI23" s="4"/>
      <c r="AJ23" s="6"/>
      <c r="AK23" s="6"/>
      <c r="AL23" s="6"/>
      <c r="AM23" s="6"/>
      <c r="AN23" s="6"/>
      <c r="AO23" s="6"/>
    </row>
    <row r="24" spans="1:41" ht="16.5" customHeight="1" x14ac:dyDescent="0.2">
      <c r="A24" s="27">
        <v>7</v>
      </c>
      <c r="B24" s="90" t="s">
        <v>23</v>
      </c>
      <c r="C24" s="29">
        <v>26</v>
      </c>
      <c r="D24" s="29">
        <v>5500</v>
      </c>
      <c r="E24" s="29">
        <v>3000</v>
      </c>
      <c r="F24" s="35">
        <v>0.54500000000000004</v>
      </c>
      <c r="G24" s="31">
        <v>39</v>
      </c>
      <c r="H24" s="92">
        <v>5054638</v>
      </c>
      <c r="I24" s="5">
        <v>800000</v>
      </c>
      <c r="J24" s="5">
        <v>1800000</v>
      </c>
      <c r="K24" s="104">
        <v>2663000</v>
      </c>
      <c r="L24" s="32">
        <v>17</v>
      </c>
      <c r="M24" s="32">
        <v>16</v>
      </c>
      <c r="N24" s="32">
        <v>18</v>
      </c>
      <c r="O24" s="32">
        <v>19</v>
      </c>
      <c r="P24" s="32">
        <v>11</v>
      </c>
      <c r="Q24" s="32">
        <v>19</v>
      </c>
      <c r="R24" s="32">
        <v>19</v>
      </c>
      <c r="S24" s="32">
        <v>18</v>
      </c>
      <c r="T24" s="5">
        <v>12</v>
      </c>
      <c r="U24" s="102">
        <f t="shared" si="0"/>
        <v>149</v>
      </c>
      <c r="V24" s="92">
        <v>2540000</v>
      </c>
      <c r="W24" s="33">
        <v>2400000</v>
      </c>
      <c r="X24" s="33">
        <v>2400000</v>
      </c>
      <c r="Y24" s="33">
        <v>2540000</v>
      </c>
      <c r="Z24" s="33"/>
      <c r="AA24" s="62"/>
      <c r="AB24" s="4"/>
      <c r="AC24" s="4"/>
      <c r="AD24" s="4"/>
      <c r="AE24" s="4"/>
      <c r="AF24" s="4"/>
      <c r="AG24" s="4"/>
      <c r="AH24" s="4"/>
      <c r="AI24" s="4"/>
      <c r="AJ24" s="6"/>
      <c r="AK24" s="6"/>
      <c r="AL24" s="6"/>
      <c r="AM24" s="6"/>
      <c r="AN24" s="6"/>
      <c r="AO24" s="6"/>
    </row>
    <row r="25" spans="1:41" ht="54.75" customHeight="1" x14ac:dyDescent="0.2">
      <c r="A25" s="27"/>
      <c r="B25" s="113" t="s">
        <v>74</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5"/>
      <c r="AA25" s="62"/>
      <c r="AB25" s="4"/>
      <c r="AC25" s="4"/>
      <c r="AD25" s="4"/>
      <c r="AE25" s="4"/>
      <c r="AF25" s="4"/>
      <c r="AG25" s="4"/>
      <c r="AH25" s="4"/>
      <c r="AI25" s="4"/>
      <c r="AJ25" s="6"/>
      <c r="AK25" s="6"/>
      <c r="AL25" s="6"/>
      <c r="AM25" s="6"/>
      <c r="AN25" s="6"/>
      <c r="AO25" s="6"/>
    </row>
    <row r="26" spans="1:41" ht="16.5" customHeight="1" x14ac:dyDescent="0.2">
      <c r="A26" s="27">
        <v>8</v>
      </c>
      <c r="B26" s="90" t="s">
        <v>27</v>
      </c>
      <c r="C26" s="34" t="s">
        <v>47</v>
      </c>
      <c r="D26" s="29">
        <v>0</v>
      </c>
      <c r="E26" s="29"/>
      <c r="F26" s="35"/>
      <c r="G26" s="31" t="s">
        <v>49</v>
      </c>
      <c r="H26" s="92">
        <v>820000</v>
      </c>
      <c r="I26" s="5" t="s">
        <v>48</v>
      </c>
      <c r="J26" s="5">
        <v>0</v>
      </c>
      <c r="K26" s="104">
        <v>350000</v>
      </c>
      <c r="L26" s="32">
        <v>17</v>
      </c>
      <c r="M26" s="32">
        <v>17</v>
      </c>
      <c r="N26" s="32">
        <v>17</v>
      </c>
      <c r="O26" s="32">
        <v>13</v>
      </c>
      <c r="P26" s="32">
        <v>14</v>
      </c>
      <c r="Q26" s="32">
        <v>17</v>
      </c>
      <c r="R26" s="32">
        <v>16</v>
      </c>
      <c r="S26" s="32">
        <v>19</v>
      </c>
      <c r="T26" s="5">
        <v>17</v>
      </c>
      <c r="U26" s="102">
        <f t="shared" si="0"/>
        <v>147</v>
      </c>
      <c r="V26" s="92">
        <v>200000</v>
      </c>
      <c r="W26" s="3"/>
      <c r="X26" s="33"/>
      <c r="Y26" s="33">
        <v>250000</v>
      </c>
      <c r="Z26" s="33"/>
      <c r="AA26" s="62"/>
      <c r="AB26" s="4"/>
      <c r="AC26" s="4"/>
      <c r="AD26" s="4"/>
      <c r="AE26" s="4"/>
      <c r="AF26" s="4"/>
      <c r="AG26" s="4"/>
      <c r="AH26" s="4"/>
      <c r="AI26" s="4"/>
      <c r="AJ26" s="6"/>
      <c r="AK26" s="6"/>
      <c r="AL26" s="6"/>
      <c r="AM26" s="6"/>
      <c r="AN26" s="6"/>
      <c r="AO26" s="6"/>
    </row>
    <row r="27" spans="1:41" ht="30.75" customHeight="1" x14ac:dyDescent="0.2">
      <c r="A27" s="27"/>
      <c r="B27" s="113" t="s">
        <v>75</v>
      </c>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5"/>
      <c r="AA27" s="62"/>
      <c r="AB27" s="4"/>
      <c r="AC27" s="4"/>
      <c r="AD27" s="4"/>
      <c r="AE27" s="4"/>
      <c r="AF27" s="4"/>
      <c r="AG27" s="4"/>
      <c r="AH27" s="4"/>
      <c r="AI27" s="4"/>
      <c r="AJ27" s="6"/>
      <c r="AK27" s="6"/>
      <c r="AL27" s="6"/>
      <c r="AM27" s="6"/>
      <c r="AN27" s="6"/>
      <c r="AO27" s="6"/>
    </row>
    <row r="28" spans="1:41" ht="13.5" customHeight="1" x14ac:dyDescent="0.2">
      <c r="A28" s="27">
        <v>9</v>
      </c>
      <c r="B28" s="90" t="s">
        <v>37</v>
      </c>
      <c r="C28" s="29">
        <v>4</v>
      </c>
      <c r="D28" s="29">
        <v>300</v>
      </c>
      <c r="E28" s="29">
        <v>205</v>
      </c>
      <c r="F28" s="30">
        <v>0.68300000000000005</v>
      </c>
      <c r="G28" s="31">
        <v>80</v>
      </c>
      <c r="H28" s="92">
        <v>745000</v>
      </c>
      <c r="I28" s="5">
        <v>29000</v>
      </c>
      <c r="J28" s="5">
        <v>75000</v>
      </c>
      <c r="K28" s="104">
        <v>520000</v>
      </c>
      <c r="L28" s="32">
        <v>18</v>
      </c>
      <c r="M28" s="32">
        <v>17</v>
      </c>
      <c r="N28" s="32">
        <v>18</v>
      </c>
      <c r="O28" s="32">
        <v>15</v>
      </c>
      <c r="P28" s="32">
        <v>12</v>
      </c>
      <c r="Q28" s="32">
        <v>20</v>
      </c>
      <c r="R28" s="32">
        <v>19</v>
      </c>
      <c r="S28" s="32">
        <v>11</v>
      </c>
      <c r="T28" s="5">
        <v>14</v>
      </c>
      <c r="U28" s="102">
        <f t="shared" si="0"/>
        <v>144</v>
      </c>
      <c r="V28" s="92">
        <v>300000</v>
      </c>
      <c r="W28" s="33">
        <v>180000</v>
      </c>
      <c r="X28" s="33">
        <v>260000</v>
      </c>
      <c r="Y28" s="33">
        <v>300000</v>
      </c>
      <c r="Z28" s="33"/>
      <c r="AA28" s="62"/>
      <c r="AB28" s="4"/>
      <c r="AC28" s="4"/>
      <c r="AD28" s="4"/>
      <c r="AE28" s="4"/>
      <c r="AF28" s="4"/>
      <c r="AG28" s="4"/>
      <c r="AH28" s="4"/>
      <c r="AI28" s="4"/>
      <c r="AJ28" s="6"/>
      <c r="AK28" s="6"/>
      <c r="AL28" s="6"/>
      <c r="AM28" s="6"/>
      <c r="AN28" s="6"/>
      <c r="AO28" s="6"/>
    </row>
    <row r="29" spans="1:41" ht="40.5" customHeight="1" x14ac:dyDescent="0.2">
      <c r="A29" s="27"/>
      <c r="B29" s="107" t="s">
        <v>76</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9"/>
      <c r="AA29" s="62"/>
      <c r="AB29" s="4"/>
      <c r="AC29" s="4"/>
      <c r="AD29" s="4"/>
      <c r="AE29" s="4"/>
      <c r="AF29" s="4"/>
      <c r="AG29" s="4"/>
      <c r="AH29" s="4"/>
      <c r="AI29" s="4"/>
      <c r="AJ29" s="6"/>
      <c r="AK29" s="6"/>
      <c r="AL29" s="6"/>
      <c r="AM29" s="6"/>
      <c r="AN29" s="6"/>
      <c r="AO29" s="6"/>
    </row>
    <row r="30" spans="1:41" ht="14.25" customHeight="1" x14ac:dyDescent="0.2">
      <c r="A30" s="27">
        <v>10</v>
      </c>
      <c r="B30" s="90" t="s">
        <v>41</v>
      </c>
      <c r="C30" s="29">
        <v>2</v>
      </c>
      <c r="D30" s="29">
        <v>800</v>
      </c>
      <c r="E30" s="29">
        <v>100</v>
      </c>
      <c r="F30" s="35">
        <v>0.125</v>
      </c>
      <c r="G30" s="31">
        <v>230</v>
      </c>
      <c r="H30" s="92">
        <v>824400</v>
      </c>
      <c r="I30" s="5">
        <v>124400</v>
      </c>
      <c r="J30" s="5">
        <v>174400</v>
      </c>
      <c r="K30" s="104">
        <v>500000</v>
      </c>
      <c r="L30" s="32">
        <v>16</v>
      </c>
      <c r="M30" s="32">
        <v>15</v>
      </c>
      <c r="N30" s="32">
        <v>17</v>
      </c>
      <c r="O30" s="32">
        <v>16</v>
      </c>
      <c r="P30" s="32">
        <v>12</v>
      </c>
      <c r="Q30" s="32">
        <v>20</v>
      </c>
      <c r="R30" s="32">
        <v>16</v>
      </c>
      <c r="S30" s="32">
        <v>20</v>
      </c>
      <c r="T30" s="5">
        <v>12</v>
      </c>
      <c r="U30" s="102">
        <f t="shared" si="0"/>
        <v>144</v>
      </c>
      <c r="V30" s="92">
        <v>500000</v>
      </c>
      <c r="W30" s="33">
        <v>450000</v>
      </c>
      <c r="X30" s="33">
        <v>450000</v>
      </c>
      <c r="Y30" s="33">
        <v>490000</v>
      </c>
      <c r="Z30" s="33"/>
      <c r="AA30" s="62"/>
      <c r="AB30" s="4"/>
      <c r="AC30" s="4"/>
      <c r="AD30" s="4"/>
      <c r="AE30" s="4"/>
      <c r="AF30" s="4"/>
      <c r="AG30" s="4"/>
      <c r="AH30" s="4"/>
      <c r="AI30" s="4"/>
      <c r="AJ30" s="6"/>
      <c r="AK30" s="6"/>
      <c r="AL30" s="6"/>
      <c r="AM30" s="6"/>
      <c r="AN30" s="6"/>
      <c r="AO30" s="6"/>
    </row>
    <row r="31" spans="1:41" ht="27" customHeight="1" x14ac:dyDescent="0.2">
      <c r="A31" s="27"/>
      <c r="B31" s="113" t="s">
        <v>77</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5"/>
      <c r="AA31" s="62"/>
      <c r="AB31" s="4"/>
      <c r="AC31" s="4"/>
      <c r="AD31" s="4"/>
      <c r="AE31" s="4"/>
      <c r="AF31" s="4"/>
      <c r="AG31" s="4"/>
      <c r="AH31" s="4"/>
      <c r="AI31" s="4"/>
      <c r="AJ31" s="6"/>
      <c r="AK31" s="6"/>
      <c r="AL31" s="6"/>
      <c r="AM31" s="6"/>
      <c r="AN31" s="6"/>
      <c r="AO31" s="6"/>
    </row>
    <row r="32" spans="1:41" ht="14.25" customHeight="1" x14ac:dyDescent="0.2">
      <c r="A32" s="27">
        <v>11</v>
      </c>
      <c r="B32" s="90" t="s">
        <v>26</v>
      </c>
      <c r="C32" s="34" t="s">
        <v>46</v>
      </c>
      <c r="D32" s="29">
        <v>0</v>
      </c>
      <c r="E32" s="29"/>
      <c r="F32" s="35"/>
      <c r="G32" s="31" t="s">
        <v>49</v>
      </c>
      <c r="H32" s="92">
        <v>182000</v>
      </c>
      <c r="I32" s="5" t="s">
        <v>48</v>
      </c>
      <c r="J32" s="5">
        <v>0</v>
      </c>
      <c r="K32" s="104">
        <v>60000</v>
      </c>
      <c r="L32" s="32">
        <v>15</v>
      </c>
      <c r="M32" s="32">
        <v>17</v>
      </c>
      <c r="N32" s="32">
        <v>19</v>
      </c>
      <c r="O32" s="32">
        <v>10</v>
      </c>
      <c r="P32" s="32">
        <v>14</v>
      </c>
      <c r="Q32" s="32">
        <v>15</v>
      </c>
      <c r="R32" s="32">
        <v>18</v>
      </c>
      <c r="S32" s="32">
        <v>20</v>
      </c>
      <c r="T32" s="5">
        <v>10</v>
      </c>
      <c r="U32" s="102">
        <f t="shared" si="0"/>
        <v>138</v>
      </c>
      <c r="V32" s="92">
        <v>60000</v>
      </c>
      <c r="W32" s="3"/>
      <c r="X32" s="33">
        <v>60000</v>
      </c>
      <c r="Y32" s="33">
        <v>60000</v>
      </c>
      <c r="Z32" s="33"/>
      <c r="AA32" s="62"/>
      <c r="AB32" s="4"/>
      <c r="AC32" s="4"/>
      <c r="AD32" s="4"/>
      <c r="AE32" s="4"/>
      <c r="AF32" s="4"/>
      <c r="AG32" s="4"/>
      <c r="AH32" s="4"/>
      <c r="AI32" s="4"/>
      <c r="AJ32" s="6"/>
      <c r="AK32" s="6"/>
      <c r="AL32" s="6"/>
      <c r="AM32" s="6"/>
      <c r="AN32" s="6"/>
      <c r="AO32" s="6"/>
    </row>
    <row r="33" spans="1:41" ht="27.75" customHeight="1" x14ac:dyDescent="0.2">
      <c r="A33" s="27"/>
      <c r="B33" s="113" t="s">
        <v>78</v>
      </c>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5"/>
      <c r="AA33" s="62"/>
      <c r="AB33" s="4"/>
      <c r="AC33" s="4"/>
      <c r="AD33" s="4"/>
      <c r="AE33" s="4"/>
      <c r="AF33" s="4"/>
      <c r="AG33" s="4"/>
      <c r="AH33" s="4"/>
      <c r="AI33" s="4"/>
      <c r="AJ33" s="6"/>
      <c r="AK33" s="6"/>
      <c r="AL33" s="6"/>
      <c r="AM33" s="6"/>
      <c r="AN33" s="6"/>
      <c r="AO33" s="6"/>
    </row>
    <row r="34" spans="1:41" ht="15" customHeight="1" x14ac:dyDescent="0.2">
      <c r="A34" s="27">
        <v>12</v>
      </c>
      <c r="B34" s="90" t="s">
        <v>31</v>
      </c>
      <c r="C34" s="29">
        <v>6</v>
      </c>
      <c r="D34" s="29">
        <v>600</v>
      </c>
      <c r="E34" s="29">
        <v>50</v>
      </c>
      <c r="F34" s="35">
        <v>8.3000000000000004E-2</v>
      </c>
      <c r="G34" s="31">
        <v>100</v>
      </c>
      <c r="H34" s="92">
        <v>996000</v>
      </c>
      <c r="I34" s="5">
        <v>293000</v>
      </c>
      <c r="J34" s="5">
        <v>306000</v>
      </c>
      <c r="K34" s="104">
        <v>510000</v>
      </c>
      <c r="L34" s="32">
        <v>13</v>
      </c>
      <c r="M34" s="32">
        <v>14</v>
      </c>
      <c r="N34" s="32">
        <v>18</v>
      </c>
      <c r="O34" s="32">
        <v>15</v>
      </c>
      <c r="P34" s="32">
        <v>8</v>
      </c>
      <c r="Q34" s="32">
        <v>20</v>
      </c>
      <c r="R34" s="32">
        <v>16</v>
      </c>
      <c r="S34" s="32">
        <v>18</v>
      </c>
      <c r="T34" s="5">
        <v>11</v>
      </c>
      <c r="U34" s="102">
        <f t="shared" si="0"/>
        <v>133</v>
      </c>
      <c r="V34" s="92">
        <v>400000</v>
      </c>
      <c r="W34" s="33">
        <v>250000</v>
      </c>
      <c r="X34" s="33">
        <v>300000</v>
      </c>
      <c r="Y34" s="33">
        <v>394000</v>
      </c>
      <c r="Z34" s="33"/>
      <c r="AA34" s="62"/>
      <c r="AB34" s="4"/>
      <c r="AC34" s="4"/>
      <c r="AD34" s="4"/>
      <c r="AE34" s="4"/>
      <c r="AF34" s="4"/>
      <c r="AG34" s="4"/>
      <c r="AH34" s="4"/>
      <c r="AI34" s="4"/>
      <c r="AJ34" s="6"/>
      <c r="AK34" s="6"/>
      <c r="AL34" s="6"/>
      <c r="AM34" s="6"/>
      <c r="AN34" s="6"/>
      <c r="AO34" s="6"/>
    </row>
    <row r="35" spans="1:41" ht="48.75" customHeight="1" x14ac:dyDescent="0.2">
      <c r="A35" s="27"/>
      <c r="B35" s="113" t="s">
        <v>79</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5"/>
      <c r="AA35" s="62"/>
      <c r="AB35" s="4"/>
      <c r="AC35" s="4"/>
      <c r="AD35" s="4"/>
      <c r="AE35" s="4"/>
      <c r="AF35" s="4"/>
      <c r="AG35" s="4"/>
      <c r="AH35" s="4"/>
      <c r="AI35" s="4"/>
      <c r="AJ35" s="6"/>
      <c r="AK35" s="6"/>
      <c r="AL35" s="6"/>
      <c r="AM35" s="6"/>
      <c r="AN35" s="6"/>
      <c r="AO35" s="6"/>
    </row>
    <row r="36" spans="1:41" ht="15.75" customHeight="1" x14ac:dyDescent="0.2">
      <c r="A36" s="27">
        <v>13</v>
      </c>
      <c r="B36" s="90" t="s">
        <v>32</v>
      </c>
      <c r="C36" s="29">
        <v>6</v>
      </c>
      <c r="D36" s="29">
        <v>1100</v>
      </c>
      <c r="E36" s="29">
        <v>350</v>
      </c>
      <c r="F36" s="35">
        <v>0.318</v>
      </c>
      <c r="G36" s="31">
        <v>73</v>
      </c>
      <c r="H36" s="92">
        <v>840000</v>
      </c>
      <c r="I36" s="5">
        <v>268000</v>
      </c>
      <c r="J36" s="5">
        <v>328000</v>
      </c>
      <c r="K36" s="104">
        <v>332000</v>
      </c>
      <c r="L36" s="32">
        <v>13</v>
      </c>
      <c r="M36" s="32">
        <v>16</v>
      </c>
      <c r="N36" s="32">
        <v>18</v>
      </c>
      <c r="O36" s="32">
        <v>13</v>
      </c>
      <c r="P36" s="32">
        <v>8</v>
      </c>
      <c r="Q36" s="32">
        <v>20</v>
      </c>
      <c r="R36" s="32">
        <v>19</v>
      </c>
      <c r="S36" s="32">
        <v>14</v>
      </c>
      <c r="T36" s="5">
        <v>11</v>
      </c>
      <c r="U36" s="102">
        <f t="shared" si="0"/>
        <v>132</v>
      </c>
      <c r="V36" s="92">
        <v>300000</v>
      </c>
      <c r="W36" s="33">
        <v>230000</v>
      </c>
      <c r="X36" s="33">
        <v>264000</v>
      </c>
      <c r="Y36" s="33">
        <v>296000</v>
      </c>
      <c r="Z36" s="33"/>
      <c r="AA36" s="62"/>
      <c r="AB36" s="4"/>
      <c r="AC36" s="4"/>
      <c r="AD36" s="4"/>
      <c r="AE36" s="4"/>
      <c r="AF36" s="4"/>
      <c r="AG36" s="4"/>
      <c r="AH36" s="4"/>
      <c r="AI36" s="4"/>
      <c r="AJ36" s="6"/>
      <c r="AK36" s="6"/>
      <c r="AL36" s="6"/>
      <c r="AM36" s="6"/>
      <c r="AN36" s="6"/>
      <c r="AO36" s="6"/>
    </row>
    <row r="37" spans="1:41" ht="27.75" customHeight="1" x14ac:dyDescent="0.2">
      <c r="A37" s="27"/>
      <c r="B37" s="113" t="s">
        <v>80</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5"/>
      <c r="AA37" s="62"/>
      <c r="AB37" s="4"/>
      <c r="AC37" s="4"/>
      <c r="AD37" s="4"/>
      <c r="AE37" s="4"/>
      <c r="AF37" s="4"/>
      <c r="AG37" s="4"/>
      <c r="AH37" s="4"/>
      <c r="AI37" s="4"/>
      <c r="AJ37" s="6"/>
      <c r="AK37" s="6"/>
      <c r="AL37" s="6"/>
      <c r="AM37" s="6"/>
      <c r="AN37" s="6"/>
      <c r="AO37" s="6"/>
    </row>
    <row r="38" spans="1:41" ht="15.75" customHeight="1" x14ac:dyDescent="0.2">
      <c r="A38" s="27">
        <v>14</v>
      </c>
      <c r="B38" s="90" t="s">
        <v>24</v>
      </c>
      <c r="C38" s="29">
        <v>3</v>
      </c>
      <c r="D38" s="29">
        <v>550</v>
      </c>
      <c r="E38" s="29">
        <v>100</v>
      </c>
      <c r="F38" s="35">
        <v>0.182</v>
      </c>
      <c r="G38" s="31">
        <v>189</v>
      </c>
      <c r="H38" s="92">
        <v>1120000</v>
      </c>
      <c r="I38" s="5">
        <v>230000</v>
      </c>
      <c r="J38" s="5">
        <v>260000</v>
      </c>
      <c r="K38" s="104">
        <v>680000</v>
      </c>
      <c r="L38" s="32">
        <v>9</v>
      </c>
      <c r="M38" s="32">
        <v>14</v>
      </c>
      <c r="N38" s="32">
        <v>16</v>
      </c>
      <c r="O38" s="32">
        <v>16</v>
      </c>
      <c r="P38" s="32">
        <v>13</v>
      </c>
      <c r="Q38" s="32">
        <v>18</v>
      </c>
      <c r="R38" s="32">
        <v>16</v>
      </c>
      <c r="S38" s="32">
        <v>15</v>
      </c>
      <c r="T38" s="5">
        <v>14</v>
      </c>
      <c r="U38" s="102">
        <f t="shared" si="0"/>
        <v>131</v>
      </c>
      <c r="V38" s="92">
        <v>450000</v>
      </c>
      <c r="W38" s="33">
        <v>500000</v>
      </c>
      <c r="X38" s="33">
        <v>467000</v>
      </c>
      <c r="Y38" s="33">
        <v>300000</v>
      </c>
      <c r="Z38" s="33"/>
      <c r="AA38" s="62"/>
      <c r="AB38" s="4"/>
      <c r="AC38" s="4"/>
      <c r="AD38" s="4"/>
      <c r="AE38" s="4"/>
      <c r="AF38" s="4"/>
      <c r="AG38" s="4"/>
      <c r="AH38" s="4"/>
      <c r="AI38" s="4"/>
      <c r="AJ38" s="6"/>
      <c r="AK38" s="6"/>
      <c r="AL38" s="6"/>
      <c r="AM38" s="6"/>
      <c r="AN38" s="6"/>
      <c r="AO38" s="6"/>
    </row>
    <row r="39" spans="1:41" ht="29.25" customHeight="1" x14ac:dyDescent="0.2">
      <c r="A39" s="27"/>
      <c r="B39" s="113" t="s">
        <v>82</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5"/>
      <c r="AA39" s="62"/>
      <c r="AB39" s="4"/>
      <c r="AC39" s="4"/>
      <c r="AD39" s="4"/>
      <c r="AE39" s="4"/>
      <c r="AF39" s="4"/>
      <c r="AG39" s="4"/>
      <c r="AH39" s="4"/>
      <c r="AI39" s="4"/>
      <c r="AJ39" s="6"/>
      <c r="AK39" s="6"/>
      <c r="AL39" s="6"/>
      <c r="AM39" s="6"/>
      <c r="AN39" s="6"/>
      <c r="AO39" s="6"/>
    </row>
    <row r="40" spans="1:41" ht="15" customHeight="1" x14ac:dyDescent="0.2">
      <c r="A40" s="27">
        <v>15</v>
      </c>
      <c r="B40" s="90" t="s">
        <v>45</v>
      </c>
      <c r="C40" s="29">
        <v>4</v>
      </c>
      <c r="D40" s="29">
        <v>300</v>
      </c>
      <c r="E40" s="29">
        <v>210</v>
      </c>
      <c r="F40" s="30">
        <v>0.7</v>
      </c>
      <c r="G40" s="31">
        <v>100</v>
      </c>
      <c r="H40" s="92">
        <v>473000</v>
      </c>
      <c r="I40" s="5">
        <v>30000</v>
      </c>
      <c r="J40" s="5">
        <v>30000</v>
      </c>
      <c r="K40" s="104">
        <v>305000</v>
      </c>
      <c r="L40" s="32">
        <v>10</v>
      </c>
      <c r="M40" s="32">
        <v>15</v>
      </c>
      <c r="N40" s="32">
        <v>17</v>
      </c>
      <c r="O40" s="32">
        <v>13</v>
      </c>
      <c r="P40" s="32">
        <v>11</v>
      </c>
      <c r="Q40" s="32">
        <v>18</v>
      </c>
      <c r="R40" s="32">
        <v>15</v>
      </c>
      <c r="S40" s="32">
        <v>16</v>
      </c>
      <c r="T40" s="5">
        <v>16</v>
      </c>
      <c r="U40" s="102">
        <f t="shared" si="0"/>
        <v>131</v>
      </c>
      <c r="V40" s="92">
        <v>200000</v>
      </c>
      <c r="W40" s="33">
        <v>190000</v>
      </c>
      <c r="X40" s="33">
        <v>234000</v>
      </c>
      <c r="Y40" s="33">
        <v>260000</v>
      </c>
      <c r="Z40" s="33"/>
      <c r="AA40" s="62"/>
      <c r="AB40" s="4"/>
      <c r="AC40" s="4"/>
      <c r="AD40" s="4"/>
      <c r="AE40" s="4"/>
      <c r="AF40" s="4"/>
      <c r="AG40" s="4"/>
      <c r="AH40" s="4"/>
      <c r="AI40" s="4"/>
      <c r="AJ40" s="6"/>
      <c r="AK40" s="6"/>
      <c r="AL40" s="6"/>
      <c r="AM40" s="6"/>
      <c r="AN40" s="6"/>
      <c r="AO40" s="6"/>
    </row>
    <row r="41" spans="1:41" ht="38.25" customHeight="1" x14ac:dyDescent="0.2">
      <c r="A41" s="27"/>
      <c r="B41" s="107" t="s">
        <v>81</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9"/>
      <c r="AA41" s="62"/>
      <c r="AB41" s="4"/>
      <c r="AC41" s="4"/>
      <c r="AD41" s="4"/>
      <c r="AE41" s="4"/>
      <c r="AF41" s="4"/>
      <c r="AG41" s="4"/>
      <c r="AH41" s="4"/>
      <c r="AI41" s="4"/>
      <c r="AJ41" s="6"/>
      <c r="AK41" s="6"/>
      <c r="AL41" s="6"/>
      <c r="AM41" s="6"/>
      <c r="AN41" s="6"/>
      <c r="AO41" s="6"/>
    </row>
    <row r="42" spans="1:41" ht="16.5" customHeight="1" x14ac:dyDescent="0.2">
      <c r="A42" s="27">
        <v>16</v>
      </c>
      <c r="B42" s="90" t="s">
        <v>29</v>
      </c>
      <c r="C42" s="29">
        <v>4</v>
      </c>
      <c r="D42" s="29">
        <v>200</v>
      </c>
      <c r="E42" s="29">
        <v>80</v>
      </c>
      <c r="F42" s="35">
        <v>0.4</v>
      </c>
      <c r="G42" s="31">
        <v>60</v>
      </c>
      <c r="H42" s="92">
        <v>282040</v>
      </c>
      <c r="I42" s="5">
        <v>18000</v>
      </c>
      <c r="J42" s="5">
        <v>28000</v>
      </c>
      <c r="K42" s="104">
        <v>197428</v>
      </c>
      <c r="L42" s="32">
        <v>11</v>
      </c>
      <c r="M42" s="32">
        <v>10</v>
      </c>
      <c r="N42" s="32">
        <v>18</v>
      </c>
      <c r="O42" s="32">
        <v>14</v>
      </c>
      <c r="P42" s="32">
        <v>12</v>
      </c>
      <c r="Q42" s="32">
        <v>20</v>
      </c>
      <c r="R42" s="32">
        <v>14</v>
      </c>
      <c r="S42" s="32">
        <v>12</v>
      </c>
      <c r="T42" s="5">
        <v>13</v>
      </c>
      <c r="U42" s="102">
        <f t="shared" si="0"/>
        <v>124</v>
      </c>
      <c r="V42" s="92">
        <v>150000</v>
      </c>
      <c r="W42" s="33">
        <v>90000</v>
      </c>
      <c r="X42" s="33">
        <v>100000</v>
      </c>
      <c r="Y42" s="33">
        <v>150000</v>
      </c>
      <c r="Z42" s="33"/>
      <c r="AA42" s="62"/>
      <c r="AB42" s="4"/>
      <c r="AC42" s="4"/>
      <c r="AD42" s="4"/>
      <c r="AE42" s="4"/>
      <c r="AF42" s="4"/>
      <c r="AG42" s="4"/>
      <c r="AH42" s="4"/>
      <c r="AI42" s="4"/>
      <c r="AJ42" s="6"/>
      <c r="AK42" s="6"/>
      <c r="AL42" s="6"/>
      <c r="AM42" s="6"/>
      <c r="AN42" s="6"/>
      <c r="AO42" s="6"/>
    </row>
    <row r="43" spans="1:41" ht="41.25" customHeight="1" x14ac:dyDescent="0.2">
      <c r="A43" s="27"/>
      <c r="B43" s="113" t="s">
        <v>83</v>
      </c>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5"/>
      <c r="AA43" s="62"/>
      <c r="AB43" s="4"/>
      <c r="AC43" s="4"/>
      <c r="AD43" s="4"/>
      <c r="AE43" s="4"/>
      <c r="AF43" s="4"/>
      <c r="AG43" s="4"/>
      <c r="AH43" s="4"/>
      <c r="AI43" s="4"/>
      <c r="AJ43" s="6"/>
      <c r="AK43" s="6"/>
      <c r="AL43" s="6"/>
      <c r="AM43" s="6"/>
      <c r="AN43" s="6"/>
      <c r="AO43" s="6"/>
    </row>
    <row r="44" spans="1:41" x14ac:dyDescent="0.2">
      <c r="A44" s="27">
        <v>17</v>
      </c>
      <c r="B44" s="90" t="s">
        <v>25</v>
      </c>
      <c r="C44" s="29">
        <v>4</v>
      </c>
      <c r="D44" s="29">
        <v>3000</v>
      </c>
      <c r="E44" s="29">
        <v>500</v>
      </c>
      <c r="F44" s="35">
        <v>0.16700000000000001</v>
      </c>
      <c r="G44" s="31">
        <v>30</v>
      </c>
      <c r="H44" s="92">
        <v>1033000</v>
      </c>
      <c r="I44" s="5">
        <v>230000</v>
      </c>
      <c r="J44" s="5">
        <v>630000</v>
      </c>
      <c r="K44" s="104">
        <v>300000</v>
      </c>
      <c r="L44" s="32">
        <v>11</v>
      </c>
      <c r="M44" s="32">
        <v>13</v>
      </c>
      <c r="N44" s="32">
        <v>16</v>
      </c>
      <c r="O44" s="32">
        <v>14</v>
      </c>
      <c r="P44" s="32">
        <v>8</v>
      </c>
      <c r="Q44" s="32">
        <v>17</v>
      </c>
      <c r="R44" s="32">
        <v>14</v>
      </c>
      <c r="S44" s="32">
        <v>17</v>
      </c>
      <c r="T44" s="5">
        <v>13</v>
      </c>
      <c r="U44" s="102">
        <f t="shared" si="0"/>
        <v>123</v>
      </c>
      <c r="V44" s="92">
        <v>150000</v>
      </c>
      <c r="W44" s="33" t="s">
        <v>66</v>
      </c>
      <c r="X44" s="33">
        <v>150000</v>
      </c>
      <c r="Y44" s="33">
        <v>150000</v>
      </c>
      <c r="Z44" s="33"/>
      <c r="AA44" s="62"/>
      <c r="AB44" s="4"/>
      <c r="AC44" s="4"/>
      <c r="AD44" s="4"/>
      <c r="AE44" s="4"/>
      <c r="AF44" s="4"/>
      <c r="AG44" s="4"/>
      <c r="AH44" s="4"/>
      <c r="AI44" s="4"/>
      <c r="AJ44" s="6"/>
      <c r="AK44" s="6"/>
      <c r="AL44" s="6"/>
      <c r="AM44" s="6"/>
      <c r="AN44" s="6"/>
      <c r="AO44" s="6"/>
    </row>
    <row r="45" spans="1:41" ht="48" customHeight="1" x14ac:dyDescent="0.2">
      <c r="A45" s="27"/>
      <c r="B45" s="107" t="s">
        <v>85</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9"/>
      <c r="AA45" s="62"/>
      <c r="AB45" s="4"/>
      <c r="AC45" s="4"/>
      <c r="AD45" s="4"/>
      <c r="AE45" s="4"/>
      <c r="AF45" s="4"/>
      <c r="AG45" s="4"/>
      <c r="AH45" s="4"/>
      <c r="AI45" s="4"/>
      <c r="AJ45" s="6"/>
      <c r="AK45" s="6"/>
      <c r="AL45" s="6"/>
      <c r="AM45" s="6"/>
      <c r="AN45" s="6"/>
      <c r="AO45" s="6"/>
    </row>
    <row r="46" spans="1:41" ht="15.75" customHeight="1" x14ac:dyDescent="0.2">
      <c r="A46" s="27">
        <v>18</v>
      </c>
      <c r="B46" s="90" t="s">
        <v>39</v>
      </c>
      <c r="C46" s="38" t="s">
        <v>46</v>
      </c>
      <c r="D46" s="29">
        <v>0</v>
      </c>
      <c r="E46" s="29"/>
      <c r="F46" s="35"/>
      <c r="G46" s="31" t="s">
        <v>49</v>
      </c>
      <c r="H46" s="92">
        <v>175000</v>
      </c>
      <c r="I46" s="5" t="s">
        <v>48</v>
      </c>
      <c r="J46" s="5">
        <v>15000</v>
      </c>
      <c r="K46" s="104">
        <v>120000</v>
      </c>
      <c r="L46" s="32">
        <v>14</v>
      </c>
      <c r="M46" s="32">
        <v>16</v>
      </c>
      <c r="N46" s="32">
        <v>13</v>
      </c>
      <c r="O46" s="32">
        <v>9</v>
      </c>
      <c r="P46" s="32">
        <v>15</v>
      </c>
      <c r="Q46" s="32">
        <v>12</v>
      </c>
      <c r="R46" s="32">
        <v>14</v>
      </c>
      <c r="S46" s="32">
        <v>16</v>
      </c>
      <c r="T46" s="5">
        <v>11</v>
      </c>
      <c r="U46" s="102">
        <f t="shared" si="0"/>
        <v>120</v>
      </c>
      <c r="V46" s="92">
        <v>30000</v>
      </c>
      <c r="W46" s="33" t="s">
        <v>67</v>
      </c>
      <c r="X46" s="33" t="s">
        <v>64</v>
      </c>
      <c r="Y46" s="33" t="s">
        <v>64</v>
      </c>
      <c r="Z46" s="33"/>
      <c r="AA46" s="62"/>
      <c r="AB46" s="4"/>
      <c r="AC46" s="4"/>
      <c r="AD46" s="4"/>
      <c r="AE46" s="4"/>
      <c r="AF46" s="4"/>
      <c r="AG46" s="4"/>
      <c r="AH46" s="4"/>
      <c r="AI46" s="4"/>
      <c r="AJ46" s="6"/>
      <c r="AK46" s="6"/>
      <c r="AL46" s="6"/>
      <c r="AM46" s="6"/>
      <c r="AN46" s="6"/>
      <c r="AO46" s="6"/>
    </row>
    <row r="47" spans="1:41" ht="33.75" customHeight="1" x14ac:dyDescent="0.2">
      <c r="A47" s="27"/>
      <c r="B47" s="113" t="s">
        <v>84</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5"/>
      <c r="AA47" s="62"/>
      <c r="AB47" s="4"/>
      <c r="AC47" s="4"/>
      <c r="AD47" s="4"/>
      <c r="AE47" s="4"/>
      <c r="AF47" s="4"/>
      <c r="AG47" s="4"/>
      <c r="AH47" s="4"/>
      <c r="AI47" s="4"/>
      <c r="AJ47" s="6"/>
      <c r="AK47" s="6"/>
      <c r="AL47" s="6"/>
      <c r="AM47" s="6"/>
      <c r="AN47" s="6"/>
      <c r="AO47" s="6"/>
    </row>
    <row r="48" spans="1:41" ht="15" customHeight="1" x14ac:dyDescent="0.2">
      <c r="A48" s="27">
        <v>19</v>
      </c>
      <c r="B48" s="90" t="s">
        <v>42</v>
      </c>
      <c r="C48" s="29">
        <v>4</v>
      </c>
      <c r="D48" s="29">
        <v>810</v>
      </c>
      <c r="E48" s="29">
        <v>210</v>
      </c>
      <c r="F48" s="35">
        <v>0.25900000000000001</v>
      </c>
      <c r="G48" s="31">
        <v>49</v>
      </c>
      <c r="H48" s="92">
        <v>749920</v>
      </c>
      <c r="I48" s="5">
        <v>107600</v>
      </c>
      <c r="J48" s="5">
        <v>107600</v>
      </c>
      <c r="K48" s="104">
        <v>240000</v>
      </c>
      <c r="L48" s="32">
        <v>10</v>
      </c>
      <c r="M48" s="32">
        <v>12</v>
      </c>
      <c r="N48" s="32">
        <v>17</v>
      </c>
      <c r="O48" s="32">
        <v>11</v>
      </c>
      <c r="P48" s="32">
        <v>9</v>
      </c>
      <c r="Q48" s="32">
        <v>16</v>
      </c>
      <c r="R48" s="32">
        <v>16</v>
      </c>
      <c r="S48" s="32">
        <v>13</v>
      </c>
      <c r="T48" s="5">
        <v>14</v>
      </c>
      <c r="U48" s="102">
        <f t="shared" si="0"/>
        <v>118</v>
      </c>
      <c r="V48" s="92">
        <v>0</v>
      </c>
      <c r="W48" s="33">
        <v>300000</v>
      </c>
      <c r="X48" s="33">
        <v>200000</v>
      </c>
      <c r="Y48" s="33">
        <v>0</v>
      </c>
      <c r="Z48" s="33"/>
      <c r="AA48" s="62"/>
      <c r="AB48" s="4"/>
      <c r="AC48" s="4"/>
      <c r="AD48" s="4"/>
      <c r="AE48" s="4"/>
      <c r="AF48" s="4"/>
      <c r="AG48" s="4"/>
      <c r="AH48" s="4"/>
      <c r="AI48" s="4"/>
      <c r="AJ48" s="6"/>
      <c r="AK48" s="6"/>
      <c r="AL48" s="6"/>
      <c r="AM48" s="6"/>
      <c r="AN48" s="6"/>
      <c r="AO48" s="6"/>
    </row>
    <row r="49" spans="1:41" ht="30" customHeight="1" x14ac:dyDescent="0.2">
      <c r="A49" s="27"/>
      <c r="B49" s="107" t="s">
        <v>86</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9"/>
      <c r="AA49" s="62"/>
      <c r="AB49" s="4"/>
      <c r="AC49" s="4"/>
      <c r="AD49" s="4"/>
      <c r="AE49" s="4"/>
      <c r="AF49" s="4"/>
      <c r="AG49" s="4"/>
      <c r="AH49" s="4"/>
      <c r="AI49" s="4"/>
      <c r="AJ49" s="6"/>
      <c r="AK49" s="6"/>
      <c r="AL49" s="6"/>
      <c r="AM49" s="6"/>
      <c r="AN49" s="6"/>
      <c r="AO49" s="6"/>
    </row>
    <row r="50" spans="1:41" ht="16.5" customHeight="1" x14ac:dyDescent="0.2">
      <c r="A50" s="27">
        <v>20</v>
      </c>
      <c r="B50" s="41" t="s">
        <v>50</v>
      </c>
      <c r="C50" s="5">
        <v>4</v>
      </c>
      <c r="D50" s="5">
        <v>365</v>
      </c>
      <c r="E50" s="5">
        <v>240</v>
      </c>
      <c r="F50" s="30">
        <v>0.65700000000000003</v>
      </c>
      <c r="G50" s="39">
        <v>80</v>
      </c>
      <c r="H50" s="92">
        <v>526100</v>
      </c>
      <c r="I50" s="33">
        <v>8100</v>
      </c>
      <c r="J50" s="5">
        <v>21100</v>
      </c>
      <c r="K50" s="104">
        <v>300000</v>
      </c>
      <c r="L50" s="32">
        <v>3</v>
      </c>
      <c r="M50" s="32">
        <v>14</v>
      </c>
      <c r="N50" s="32">
        <v>18</v>
      </c>
      <c r="O50" s="40">
        <v>13</v>
      </c>
      <c r="P50" s="32">
        <v>13</v>
      </c>
      <c r="Q50" s="32">
        <v>20</v>
      </c>
      <c r="R50" s="32">
        <v>18</v>
      </c>
      <c r="S50" s="32">
        <v>13</v>
      </c>
      <c r="T50" s="5">
        <v>18</v>
      </c>
      <c r="U50" s="102">
        <f t="shared" si="0"/>
        <v>130</v>
      </c>
      <c r="V50" s="92">
        <v>250000</v>
      </c>
      <c r="W50" s="33">
        <v>230000</v>
      </c>
      <c r="X50" s="5">
        <v>250000</v>
      </c>
      <c r="Y50" s="5">
        <v>265000</v>
      </c>
      <c r="Z50" s="5"/>
      <c r="AA50" s="62"/>
      <c r="AB50" s="4"/>
      <c r="AC50" s="4"/>
      <c r="AD50" s="4"/>
      <c r="AE50" s="4"/>
      <c r="AF50" s="4"/>
      <c r="AG50" s="4"/>
      <c r="AH50" s="4"/>
      <c r="AI50" s="4"/>
      <c r="AJ50" s="6"/>
      <c r="AK50" s="6"/>
      <c r="AL50" s="6"/>
      <c r="AM50" s="6"/>
      <c r="AN50" s="6"/>
      <c r="AO50" s="6"/>
    </row>
    <row r="51" spans="1:41" ht="42.75" customHeight="1" x14ac:dyDescent="0.2">
      <c r="A51" s="27"/>
      <c r="B51" s="116" t="s">
        <v>87</v>
      </c>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8"/>
      <c r="AA51" s="62"/>
      <c r="AB51" s="4"/>
      <c r="AC51" s="4"/>
      <c r="AD51" s="4"/>
      <c r="AE51" s="4"/>
      <c r="AF51" s="4"/>
      <c r="AG51" s="4"/>
      <c r="AH51" s="4"/>
      <c r="AI51" s="4"/>
      <c r="AJ51" s="6"/>
      <c r="AK51" s="6"/>
      <c r="AL51" s="6"/>
      <c r="AM51" s="6"/>
      <c r="AN51" s="6"/>
      <c r="AO51" s="6"/>
    </row>
    <row r="52" spans="1:41" ht="15.75" customHeight="1" x14ac:dyDescent="0.2">
      <c r="A52" s="27">
        <v>21</v>
      </c>
      <c r="B52" s="90" t="s">
        <v>34</v>
      </c>
      <c r="C52" s="29">
        <v>1</v>
      </c>
      <c r="D52" s="29">
        <v>750</v>
      </c>
      <c r="E52" s="29">
        <v>300</v>
      </c>
      <c r="F52" s="35">
        <v>0.4</v>
      </c>
      <c r="G52" s="31">
        <v>180</v>
      </c>
      <c r="H52" s="92">
        <v>134000</v>
      </c>
      <c r="I52" s="5">
        <v>41000</v>
      </c>
      <c r="J52" s="5">
        <v>51000</v>
      </c>
      <c r="K52" s="104">
        <v>50000</v>
      </c>
      <c r="L52" s="32">
        <v>12</v>
      </c>
      <c r="M52" s="32">
        <v>13</v>
      </c>
      <c r="N52" s="32">
        <v>14</v>
      </c>
      <c r="O52" s="32">
        <v>15</v>
      </c>
      <c r="P52" s="32">
        <v>9</v>
      </c>
      <c r="Q52" s="32">
        <v>17</v>
      </c>
      <c r="R52" s="32">
        <v>18</v>
      </c>
      <c r="S52" s="32">
        <v>8</v>
      </c>
      <c r="T52" s="5">
        <v>10</v>
      </c>
      <c r="U52" s="99">
        <f t="shared" si="0"/>
        <v>116</v>
      </c>
      <c r="V52" s="92">
        <v>35000</v>
      </c>
      <c r="W52" s="33">
        <v>35000</v>
      </c>
      <c r="X52" s="33">
        <v>35000</v>
      </c>
      <c r="Y52" s="33">
        <v>35000</v>
      </c>
      <c r="Z52" s="33"/>
      <c r="AA52" s="62"/>
      <c r="AB52" s="4"/>
      <c r="AC52" s="4"/>
      <c r="AD52" s="4"/>
      <c r="AE52" s="4"/>
      <c r="AF52" s="4"/>
      <c r="AG52" s="4"/>
      <c r="AH52" s="4"/>
      <c r="AI52" s="4"/>
      <c r="AJ52" s="6"/>
      <c r="AK52" s="6"/>
      <c r="AL52" s="6"/>
      <c r="AM52" s="6"/>
      <c r="AN52" s="6"/>
      <c r="AO52" s="6"/>
    </row>
    <row r="53" spans="1:41" ht="27" customHeight="1" x14ac:dyDescent="0.2">
      <c r="A53" s="27"/>
      <c r="B53" s="113" t="s">
        <v>88</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5"/>
      <c r="AA53" s="62"/>
      <c r="AB53" s="4"/>
      <c r="AC53" s="4"/>
      <c r="AD53" s="4"/>
      <c r="AE53" s="4"/>
      <c r="AF53" s="4"/>
      <c r="AG53" s="4"/>
      <c r="AH53" s="4"/>
      <c r="AI53" s="4"/>
      <c r="AJ53" s="6"/>
      <c r="AK53" s="6"/>
      <c r="AL53" s="6"/>
      <c r="AM53" s="6"/>
      <c r="AN53" s="6"/>
      <c r="AO53" s="6"/>
    </row>
    <row r="54" spans="1:41" ht="15" customHeight="1" x14ac:dyDescent="0.2">
      <c r="A54" s="27">
        <v>22</v>
      </c>
      <c r="B54" s="90" t="s">
        <v>35</v>
      </c>
      <c r="C54" s="29">
        <v>2</v>
      </c>
      <c r="D54" s="29">
        <v>166</v>
      </c>
      <c r="E54" s="29">
        <v>60</v>
      </c>
      <c r="F54" s="35">
        <v>0.36099999999999999</v>
      </c>
      <c r="G54" s="31">
        <v>189</v>
      </c>
      <c r="H54" s="92">
        <v>714500</v>
      </c>
      <c r="I54" s="5">
        <v>33048</v>
      </c>
      <c r="J54" s="5">
        <v>33048</v>
      </c>
      <c r="K54" s="104">
        <v>500000</v>
      </c>
      <c r="L54" s="32">
        <v>11</v>
      </c>
      <c r="M54" s="32">
        <v>12</v>
      </c>
      <c r="N54" s="32">
        <v>10</v>
      </c>
      <c r="O54" s="32">
        <v>13</v>
      </c>
      <c r="P54" s="32">
        <v>11</v>
      </c>
      <c r="Q54" s="32">
        <v>17</v>
      </c>
      <c r="R54" s="32">
        <v>15</v>
      </c>
      <c r="S54" s="32">
        <v>16</v>
      </c>
      <c r="T54" s="5">
        <v>11</v>
      </c>
      <c r="U54" s="99">
        <f t="shared" si="0"/>
        <v>116</v>
      </c>
      <c r="V54" s="92">
        <v>200000</v>
      </c>
      <c r="W54" s="33" t="s">
        <v>64</v>
      </c>
      <c r="X54" s="33" t="s">
        <v>64</v>
      </c>
      <c r="Y54" s="33">
        <v>250000</v>
      </c>
      <c r="Z54" s="33"/>
      <c r="AA54" s="62"/>
      <c r="AB54" s="4"/>
      <c r="AC54" s="4"/>
      <c r="AD54" s="4"/>
      <c r="AE54" s="4"/>
      <c r="AF54" s="4"/>
      <c r="AG54" s="4"/>
      <c r="AH54" s="4"/>
      <c r="AI54" s="4"/>
      <c r="AJ54" s="6"/>
      <c r="AK54" s="6"/>
      <c r="AL54" s="6"/>
      <c r="AM54" s="6"/>
      <c r="AN54" s="6"/>
      <c r="AO54" s="6"/>
    </row>
    <row r="55" spans="1:41" ht="39" customHeight="1" x14ac:dyDescent="0.2">
      <c r="A55" s="27"/>
      <c r="B55" s="113" t="s">
        <v>89</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5"/>
      <c r="AA55" s="62"/>
      <c r="AB55" s="4"/>
      <c r="AC55" s="4"/>
      <c r="AD55" s="4"/>
      <c r="AE55" s="4"/>
      <c r="AF55" s="4"/>
      <c r="AG55" s="4"/>
      <c r="AH55" s="4"/>
      <c r="AI55" s="4"/>
      <c r="AJ55" s="6"/>
      <c r="AK55" s="6"/>
      <c r="AL55" s="6"/>
      <c r="AM55" s="6"/>
      <c r="AN55" s="6"/>
      <c r="AO55" s="6"/>
    </row>
    <row r="56" spans="1:41" ht="17.25" customHeight="1" x14ac:dyDescent="0.2">
      <c r="A56" s="27">
        <v>23</v>
      </c>
      <c r="B56" s="90" t="s">
        <v>33</v>
      </c>
      <c r="C56" s="29">
        <v>12</v>
      </c>
      <c r="D56" s="29">
        <v>6211</v>
      </c>
      <c r="E56" s="29">
        <v>320</v>
      </c>
      <c r="F56" s="35">
        <v>5.1999999999999998E-2</v>
      </c>
      <c r="G56" s="31">
        <v>59</v>
      </c>
      <c r="H56" s="92">
        <v>6883000</v>
      </c>
      <c r="I56" s="5">
        <v>1368000</v>
      </c>
      <c r="J56" s="5">
        <v>3404000</v>
      </c>
      <c r="K56" s="104">
        <v>3441500</v>
      </c>
      <c r="L56" s="32">
        <v>8</v>
      </c>
      <c r="M56" s="32">
        <v>13</v>
      </c>
      <c r="N56" s="32">
        <v>13</v>
      </c>
      <c r="O56" s="32">
        <v>12</v>
      </c>
      <c r="P56" s="32">
        <v>9</v>
      </c>
      <c r="Q56" s="32">
        <v>8</v>
      </c>
      <c r="R56" s="32">
        <v>13</v>
      </c>
      <c r="S56" s="32">
        <v>10</v>
      </c>
      <c r="T56" s="5">
        <v>15</v>
      </c>
      <c r="U56" s="99">
        <f t="shared" si="0"/>
        <v>101</v>
      </c>
      <c r="V56" s="92">
        <v>300000</v>
      </c>
      <c r="W56" s="33"/>
      <c r="X56" s="33">
        <v>1000000</v>
      </c>
      <c r="Y56" s="33">
        <v>400000</v>
      </c>
      <c r="Z56" s="33"/>
      <c r="AA56" s="62"/>
      <c r="AB56" s="4"/>
      <c r="AC56" s="4"/>
      <c r="AD56" s="4"/>
      <c r="AE56" s="4"/>
      <c r="AF56" s="4"/>
      <c r="AG56" s="4"/>
      <c r="AH56" s="4"/>
      <c r="AI56" s="4"/>
      <c r="AJ56" s="6"/>
      <c r="AK56" s="6"/>
      <c r="AL56" s="6"/>
      <c r="AM56" s="6"/>
      <c r="AN56" s="6"/>
      <c r="AO56" s="6"/>
    </row>
    <row r="57" spans="1:41" ht="29.25" customHeight="1" x14ac:dyDescent="0.2">
      <c r="A57" s="27"/>
      <c r="B57" s="107" t="s">
        <v>90</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9"/>
      <c r="AA57" s="62"/>
      <c r="AB57" s="4"/>
      <c r="AC57" s="4"/>
      <c r="AD57" s="4"/>
      <c r="AE57" s="4"/>
      <c r="AF57" s="4"/>
      <c r="AG57" s="4"/>
      <c r="AH57" s="4"/>
      <c r="AI57" s="4"/>
      <c r="AJ57" s="6"/>
      <c r="AK57" s="6"/>
      <c r="AL57" s="6"/>
      <c r="AM57" s="6"/>
      <c r="AN57" s="6"/>
      <c r="AO57" s="6"/>
    </row>
    <row r="58" spans="1:41" x14ac:dyDescent="0.2">
      <c r="A58" s="28">
        <v>24</v>
      </c>
      <c r="B58" s="90" t="s">
        <v>38</v>
      </c>
      <c r="C58" s="38" t="s">
        <v>46</v>
      </c>
      <c r="D58" s="29">
        <v>0</v>
      </c>
      <c r="E58" s="29"/>
      <c r="F58" s="35"/>
      <c r="G58" s="31" t="s">
        <v>49</v>
      </c>
      <c r="H58" s="92">
        <v>1117820</v>
      </c>
      <c r="I58" s="5" t="s">
        <v>48</v>
      </c>
      <c r="J58" s="5">
        <v>1118600</v>
      </c>
      <c r="K58" s="104">
        <v>200000</v>
      </c>
      <c r="L58" s="32">
        <v>13</v>
      </c>
      <c r="M58" s="32">
        <v>0</v>
      </c>
      <c r="N58" s="32">
        <v>12</v>
      </c>
      <c r="O58" s="32">
        <v>12</v>
      </c>
      <c r="P58" s="32">
        <v>8</v>
      </c>
      <c r="Q58" s="32">
        <v>15</v>
      </c>
      <c r="R58" s="32">
        <v>17</v>
      </c>
      <c r="S58" s="32">
        <v>9</v>
      </c>
      <c r="T58" s="5">
        <v>13</v>
      </c>
      <c r="U58" s="99">
        <f t="shared" si="0"/>
        <v>99</v>
      </c>
      <c r="V58" s="92">
        <v>0</v>
      </c>
      <c r="W58" s="33" t="s">
        <v>64</v>
      </c>
      <c r="X58" s="33" t="s">
        <v>64</v>
      </c>
      <c r="Y58" s="33" t="s">
        <v>65</v>
      </c>
      <c r="Z58" s="33"/>
      <c r="AA58" s="62"/>
      <c r="AB58" s="4"/>
      <c r="AC58" s="4"/>
      <c r="AD58" s="4"/>
      <c r="AE58" s="4"/>
      <c r="AF58" s="4"/>
      <c r="AG58" s="4"/>
      <c r="AH58" s="4"/>
      <c r="AI58" s="4"/>
      <c r="AJ58" s="6"/>
      <c r="AK58" s="6"/>
      <c r="AL58" s="6"/>
      <c r="AM58" s="6"/>
      <c r="AN58" s="6"/>
      <c r="AO58" s="6"/>
    </row>
    <row r="59" spans="1:41" ht="17.25" customHeight="1" thickBot="1" x14ac:dyDescent="0.25">
      <c r="A59" s="49"/>
      <c r="B59" s="110" t="s">
        <v>61</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2"/>
      <c r="AA59" s="62"/>
      <c r="AB59" s="4"/>
      <c r="AC59" s="4"/>
      <c r="AD59" s="4"/>
      <c r="AE59" s="4"/>
      <c r="AF59" s="4"/>
      <c r="AG59" s="4"/>
      <c r="AH59" s="4"/>
      <c r="AI59" s="4"/>
      <c r="AJ59" s="6"/>
      <c r="AK59" s="6"/>
      <c r="AL59" s="6"/>
      <c r="AM59" s="6"/>
      <c r="AN59" s="6"/>
      <c r="AO59" s="6"/>
    </row>
    <row r="60" spans="1:41" x14ac:dyDescent="0.2">
      <c r="A60" s="49"/>
      <c r="B60" s="4"/>
      <c r="C60" s="4"/>
      <c r="D60" s="4"/>
      <c r="E60" s="4"/>
      <c r="F60" s="67"/>
      <c r="G60" s="4"/>
      <c r="H60" s="66">
        <v>34575318</v>
      </c>
      <c r="I60" s="4"/>
      <c r="J60" s="4"/>
      <c r="K60" s="105">
        <f>SUM(K12:K56)</f>
        <v>19258928</v>
      </c>
      <c r="L60" s="4"/>
      <c r="M60" s="4"/>
      <c r="N60" s="4"/>
      <c r="O60" s="4"/>
      <c r="P60" s="4"/>
      <c r="Q60" s="4"/>
      <c r="R60" s="4"/>
      <c r="S60" s="4"/>
      <c r="T60" s="4"/>
      <c r="U60" s="4"/>
      <c r="V60" s="69"/>
      <c r="W60" s="68"/>
      <c r="X60" s="70"/>
      <c r="Y60" s="70"/>
      <c r="Z60" s="70"/>
      <c r="AA60" s="62"/>
      <c r="AB60" s="4"/>
      <c r="AC60" s="4"/>
      <c r="AD60" s="4"/>
      <c r="AE60" s="4"/>
      <c r="AF60" s="4"/>
      <c r="AG60" s="4"/>
      <c r="AH60" s="4"/>
      <c r="AI60" s="4"/>
      <c r="AJ60" s="6"/>
      <c r="AK60" s="6"/>
      <c r="AL60" s="6"/>
      <c r="AM60" s="6"/>
      <c r="AN60" s="6"/>
      <c r="AO60" s="6"/>
    </row>
    <row r="61" spans="1:41" ht="13.5" customHeight="1" x14ac:dyDescent="0.2">
      <c r="A61" s="42"/>
      <c r="B61" s="42"/>
      <c r="C61" s="42"/>
      <c r="D61" s="42"/>
      <c r="E61" s="42"/>
      <c r="F61" s="42"/>
      <c r="G61" s="42"/>
      <c r="H61" s="42"/>
      <c r="I61" s="63"/>
      <c r="J61" s="42"/>
      <c r="K61" s="63"/>
      <c r="L61" s="42"/>
      <c r="M61" s="42"/>
      <c r="N61" s="42"/>
      <c r="O61" s="42"/>
      <c r="P61" s="42"/>
      <c r="Q61" s="42"/>
      <c r="R61" s="42"/>
      <c r="S61" s="42"/>
      <c r="T61" s="42"/>
      <c r="U61" s="42"/>
      <c r="V61" s="64"/>
      <c r="W61" s="61"/>
      <c r="X61" s="42"/>
      <c r="Y61" s="42"/>
      <c r="Z61" s="42"/>
      <c r="AA61" s="42"/>
      <c r="AB61" s="6"/>
      <c r="AC61" s="6"/>
      <c r="AD61" s="6"/>
      <c r="AE61" s="6"/>
      <c r="AF61" s="6"/>
      <c r="AG61" s="6"/>
      <c r="AH61" s="6"/>
      <c r="AI61" s="6"/>
      <c r="AJ61" s="6"/>
      <c r="AK61" s="6"/>
      <c r="AL61" s="6"/>
      <c r="AM61" s="6"/>
      <c r="AN61" s="6"/>
      <c r="AO61" s="6"/>
    </row>
    <row r="62" spans="1:41" hidden="1" x14ac:dyDescent="0.2">
      <c r="A62" s="42"/>
      <c r="B62" s="42"/>
      <c r="C62" s="42"/>
      <c r="D62" s="42"/>
      <c r="E62" s="42"/>
      <c r="F62" s="42"/>
      <c r="G62" s="42"/>
      <c r="H62" s="42"/>
      <c r="I62" s="63"/>
      <c r="J62" s="42"/>
      <c r="K62" s="63"/>
      <c r="L62" s="42"/>
      <c r="M62" s="42"/>
      <c r="N62" s="42"/>
      <c r="O62" s="42"/>
      <c r="P62" s="42"/>
      <c r="Q62" s="42"/>
      <c r="R62" s="42"/>
      <c r="S62" s="42"/>
      <c r="T62" s="42"/>
      <c r="U62" s="42"/>
      <c r="V62" s="64"/>
      <c r="W62" s="61"/>
      <c r="X62" s="42"/>
      <c r="Y62" s="42"/>
      <c r="Z62" s="42"/>
      <c r="AA62" s="42"/>
      <c r="AB62" s="6"/>
      <c r="AC62" s="6"/>
      <c r="AD62" s="6"/>
      <c r="AE62" s="6"/>
      <c r="AF62" s="6"/>
      <c r="AG62" s="6"/>
      <c r="AH62" s="6"/>
      <c r="AI62" s="6"/>
      <c r="AJ62" s="6"/>
      <c r="AK62" s="6"/>
      <c r="AL62" s="6"/>
      <c r="AM62" s="6"/>
      <c r="AN62" s="6"/>
      <c r="AO62" s="6"/>
    </row>
    <row r="63" spans="1:41" x14ac:dyDescent="0.2">
      <c r="AA63" s="6"/>
      <c r="AB63" s="6"/>
      <c r="AC63" s="6"/>
      <c r="AD63" s="6"/>
      <c r="AE63" s="6"/>
      <c r="AF63" s="6"/>
      <c r="AG63" s="6"/>
      <c r="AH63" s="6"/>
      <c r="AI63" s="6"/>
      <c r="AJ63" s="6"/>
      <c r="AK63" s="6"/>
      <c r="AL63" s="6"/>
      <c r="AM63" s="6"/>
      <c r="AN63" s="6"/>
      <c r="AO63" s="6"/>
    </row>
    <row r="64" spans="1:41" x14ac:dyDescent="0.2">
      <c r="AA64" s="6"/>
      <c r="AB64" s="6"/>
      <c r="AC64" s="6"/>
      <c r="AD64" s="6"/>
      <c r="AE64" s="6"/>
      <c r="AF64" s="6"/>
      <c r="AG64" s="6"/>
      <c r="AH64" s="6"/>
      <c r="AI64" s="6"/>
      <c r="AJ64" s="6"/>
      <c r="AK64" s="6"/>
      <c r="AL64" s="6"/>
      <c r="AM64" s="6"/>
      <c r="AN64" s="6"/>
      <c r="AO64" s="6"/>
    </row>
    <row r="65" spans="27:41" x14ac:dyDescent="0.2">
      <c r="AA65" s="6"/>
      <c r="AB65" s="6"/>
      <c r="AC65" s="6"/>
      <c r="AD65" s="6"/>
      <c r="AE65" s="6"/>
      <c r="AF65" s="6"/>
      <c r="AG65" s="6"/>
      <c r="AH65" s="6"/>
      <c r="AI65" s="6"/>
      <c r="AJ65" s="6"/>
      <c r="AK65" s="6"/>
      <c r="AL65" s="6"/>
      <c r="AM65" s="6"/>
      <c r="AN65" s="6"/>
      <c r="AO65" s="6"/>
    </row>
  </sheetData>
  <mergeCells count="29">
    <mergeCell ref="D7:V7"/>
    <mergeCell ref="D2:K2"/>
    <mergeCell ref="D3:K3"/>
    <mergeCell ref="D5:K5"/>
    <mergeCell ref="D6:K6"/>
    <mergeCell ref="B13:Z13"/>
    <mergeCell ref="B15:Z15"/>
    <mergeCell ref="B17:Z17"/>
    <mergeCell ref="B21:Z21"/>
    <mergeCell ref="B19:Z19"/>
    <mergeCell ref="B23:Z23"/>
    <mergeCell ref="B25:Z25"/>
    <mergeCell ref="B27:Z27"/>
    <mergeCell ref="B29:Z29"/>
    <mergeCell ref="B31:Z31"/>
    <mergeCell ref="B57:Z57"/>
    <mergeCell ref="B59:Z59"/>
    <mergeCell ref="B33:Z33"/>
    <mergeCell ref="B35:Z35"/>
    <mergeCell ref="B37:Z37"/>
    <mergeCell ref="B39:Z39"/>
    <mergeCell ref="B41:Z41"/>
    <mergeCell ref="B43:Z43"/>
    <mergeCell ref="B45:Z45"/>
    <mergeCell ref="B47:Z47"/>
    <mergeCell ref="B49:Z49"/>
    <mergeCell ref="B51:Z51"/>
    <mergeCell ref="B53:Z53"/>
    <mergeCell ref="B55:Z55"/>
  </mergeCells>
  <pageMargins left="0.7" right="0.7" top="0.78740157499999996" bottom="0.78740157499999996"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workbookViewId="0">
      <selection activeCell="C35" sqref="C35"/>
    </sheetView>
  </sheetViews>
  <sheetFormatPr defaultRowHeight="12.75" x14ac:dyDescent="0.2"/>
  <cols>
    <col min="1" max="1" width="3.85546875" customWidth="1"/>
    <col min="2" max="2" width="34.42578125" customWidth="1"/>
    <col min="3" max="3" width="12.42578125" customWidth="1"/>
    <col min="6" max="6" width="12.42578125" customWidth="1"/>
    <col min="10" max="10" width="13.5703125" customWidth="1"/>
    <col min="11" max="11" width="11.5703125" customWidth="1"/>
    <col min="12" max="12" width="12.85546875" customWidth="1"/>
  </cols>
  <sheetData>
    <row r="2" spans="1:12" x14ac:dyDescent="0.2">
      <c r="A2" s="8"/>
      <c r="B2" s="8" t="s">
        <v>19</v>
      </c>
      <c r="C2" s="8"/>
      <c r="D2" s="8"/>
      <c r="E2" s="8"/>
      <c r="F2" s="8"/>
      <c r="G2" s="8"/>
      <c r="H2" s="8"/>
      <c r="I2" s="8"/>
      <c r="J2" s="8"/>
      <c r="K2" s="8"/>
      <c r="L2" s="8"/>
    </row>
    <row r="3" spans="1:12" x14ac:dyDescent="0.2">
      <c r="A3" s="8"/>
      <c r="B3" s="8" t="s">
        <v>8</v>
      </c>
      <c r="C3" s="8"/>
      <c r="D3" s="8"/>
      <c r="E3" s="8"/>
      <c r="F3" s="8"/>
      <c r="G3" s="8"/>
      <c r="H3" s="8"/>
      <c r="I3" s="8"/>
      <c r="J3" s="8"/>
      <c r="K3" s="8"/>
      <c r="L3" s="8"/>
    </row>
    <row r="6" spans="1:12" ht="13.9" x14ac:dyDescent="0.3">
      <c r="A6" s="8"/>
      <c r="B6" s="8"/>
      <c r="C6" s="8"/>
      <c r="D6" s="8"/>
      <c r="E6" s="9" t="s">
        <v>51</v>
      </c>
      <c r="F6" s="8"/>
      <c r="G6" s="8"/>
      <c r="H6" s="8"/>
      <c r="I6" s="8"/>
      <c r="J6" s="8"/>
      <c r="K6" s="8"/>
      <c r="L6" s="8"/>
    </row>
    <row r="7" spans="1:12" ht="13.9" x14ac:dyDescent="0.3">
      <c r="A7" s="8"/>
      <c r="B7" s="8"/>
      <c r="C7" s="8"/>
      <c r="D7" s="8"/>
      <c r="E7" s="9" t="s">
        <v>52</v>
      </c>
      <c r="F7" s="8"/>
      <c r="G7" s="8"/>
      <c r="H7" s="8"/>
      <c r="I7" s="8"/>
      <c r="J7" s="8"/>
      <c r="K7" s="8"/>
      <c r="L7" s="8"/>
    </row>
    <row r="8" spans="1:12" ht="13.9" x14ac:dyDescent="0.3">
      <c r="A8" s="8"/>
      <c r="B8" s="8"/>
      <c r="C8" s="8"/>
      <c r="D8" s="8"/>
      <c r="E8" s="9" t="s">
        <v>53</v>
      </c>
      <c r="F8" s="8"/>
      <c r="G8" s="8"/>
      <c r="H8" s="8"/>
      <c r="I8" s="8"/>
      <c r="J8" s="8"/>
      <c r="K8" s="8"/>
      <c r="L8" s="8"/>
    </row>
    <row r="12" spans="1:12" ht="25.5" x14ac:dyDescent="0.2">
      <c r="A12" s="10"/>
      <c r="B12" s="10" t="s">
        <v>21</v>
      </c>
      <c r="C12" s="11" t="s">
        <v>5</v>
      </c>
      <c r="D12" s="12" t="s">
        <v>13</v>
      </c>
      <c r="E12" s="12" t="s">
        <v>15</v>
      </c>
      <c r="F12" s="13" t="s">
        <v>16</v>
      </c>
      <c r="G12" s="14" t="s">
        <v>54</v>
      </c>
      <c r="H12" s="15" t="s">
        <v>55</v>
      </c>
      <c r="I12" s="16" t="s">
        <v>56</v>
      </c>
      <c r="J12" s="10" t="s">
        <v>6</v>
      </c>
      <c r="K12" s="10" t="s">
        <v>7</v>
      </c>
      <c r="L12" s="10" t="s">
        <v>20</v>
      </c>
    </row>
    <row r="13" spans="1:12" x14ac:dyDescent="0.2">
      <c r="A13" s="10">
        <v>1</v>
      </c>
      <c r="B13" s="10" t="s">
        <v>28</v>
      </c>
      <c r="C13" s="17">
        <v>2400000</v>
      </c>
      <c r="D13" s="18">
        <v>173</v>
      </c>
      <c r="E13" s="18" t="s">
        <v>57</v>
      </c>
      <c r="F13" s="19">
        <f>G13</f>
        <v>2400000</v>
      </c>
      <c r="G13" s="20">
        <f>IF($E13="a",C13*1,0)</f>
        <v>2400000</v>
      </c>
      <c r="H13" s="21">
        <f>IF($E13="b",C13*0.8,0)</f>
        <v>0</v>
      </c>
      <c r="I13" s="22">
        <f>L4</f>
        <v>0</v>
      </c>
      <c r="J13" s="10">
        <v>1900000</v>
      </c>
      <c r="K13" s="10">
        <v>2105000</v>
      </c>
      <c r="L13" s="10">
        <v>2330000</v>
      </c>
    </row>
    <row r="14" spans="1:12" ht="13.9" x14ac:dyDescent="0.3">
      <c r="A14" s="10">
        <v>2</v>
      </c>
      <c r="B14" s="10" t="s">
        <v>40</v>
      </c>
      <c r="C14" s="17">
        <v>1500000</v>
      </c>
      <c r="D14" s="18">
        <v>158</v>
      </c>
      <c r="E14" s="18" t="s">
        <v>57</v>
      </c>
      <c r="F14" s="19">
        <f>G14</f>
        <v>1500000</v>
      </c>
      <c r="G14" s="20">
        <f t="shared" ref="G14:G36" si="0">IF($E14="a",C14*1,0)</f>
        <v>1500000</v>
      </c>
      <c r="H14" s="21">
        <f t="shared" ref="H14:H36" si="1">IF($E14="b",C14*0.8,0)</f>
        <v>0</v>
      </c>
      <c r="I14" s="22">
        <f t="shared" ref="I14:I36" si="2">IF($E14="c",C14*0.3,0)</f>
        <v>0</v>
      </c>
      <c r="J14" s="10">
        <v>1280000</v>
      </c>
      <c r="K14" s="10">
        <v>1350000</v>
      </c>
      <c r="L14" s="10">
        <v>1370000</v>
      </c>
    </row>
    <row r="15" spans="1:12" x14ac:dyDescent="0.2">
      <c r="A15" s="10">
        <v>3</v>
      </c>
      <c r="B15" s="10" t="s">
        <v>44</v>
      </c>
      <c r="C15" s="17">
        <v>2200000</v>
      </c>
      <c r="D15" s="18">
        <v>158</v>
      </c>
      <c r="E15" s="18" t="s">
        <v>57</v>
      </c>
      <c r="F15" s="19">
        <f t="shared" ref="F15:F18" si="3">G15</f>
        <v>2200000</v>
      </c>
      <c r="G15" s="20">
        <f t="shared" si="0"/>
        <v>2200000</v>
      </c>
      <c r="H15" s="21">
        <f t="shared" si="1"/>
        <v>0</v>
      </c>
      <c r="I15" s="22">
        <f t="shared" si="2"/>
        <v>0</v>
      </c>
      <c r="J15" s="10">
        <v>1990000</v>
      </c>
      <c r="K15" s="10">
        <v>2000000</v>
      </c>
      <c r="L15" s="10">
        <v>2300000</v>
      </c>
    </row>
    <row r="16" spans="1:12" ht="13.9" x14ac:dyDescent="0.3">
      <c r="A16" s="10">
        <v>4</v>
      </c>
      <c r="B16" s="10" t="s">
        <v>30</v>
      </c>
      <c r="C16" s="17">
        <v>1100000</v>
      </c>
      <c r="D16" s="18">
        <v>153</v>
      </c>
      <c r="E16" s="18" t="s">
        <v>57</v>
      </c>
      <c r="F16" s="19">
        <f t="shared" si="3"/>
        <v>1100000</v>
      </c>
      <c r="G16" s="20">
        <f t="shared" si="0"/>
        <v>1100000</v>
      </c>
      <c r="H16" s="21">
        <f t="shared" si="1"/>
        <v>0</v>
      </c>
      <c r="I16" s="22">
        <f t="shared" si="2"/>
        <v>0</v>
      </c>
      <c r="J16" s="10">
        <v>440000</v>
      </c>
      <c r="K16" s="10">
        <v>868000</v>
      </c>
      <c r="L16" s="10">
        <v>870000</v>
      </c>
    </row>
    <row r="17" spans="1:12" ht="13.9" x14ac:dyDescent="0.3">
      <c r="A17" s="10">
        <v>5</v>
      </c>
      <c r="B17" s="10" t="s">
        <v>43</v>
      </c>
      <c r="C17" s="17">
        <v>490000</v>
      </c>
      <c r="D17" s="18">
        <v>153</v>
      </c>
      <c r="E17" s="18" t="s">
        <v>57</v>
      </c>
      <c r="F17" s="19">
        <f t="shared" si="3"/>
        <v>490000</v>
      </c>
      <c r="G17" s="20">
        <f t="shared" si="0"/>
        <v>490000</v>
      </c>
      <c r="H17" s="21">
        <f t="shared" si="1"/>
        <v>0</v>
      </c>
      <c r="I17" s="22">
        <f t="shared" si="2"/>
        <v>0</v>
      </c>
      <c r="J17" s="10">
        <v>450000</v>
      </c>
      <c r="K17" s="10">
        <v>490000</v>
      </c>
      <c r="L17" s="10">
        <v>490000</v>
      </c>
    </row>
    <row r="18" spans="1:12" x14ac:dyDescent="0.2">
      <c r="A18" s="10">
        <v>6</v>
      </c>
      <c r="B18" s="10" t="s">
        <v>36</v>
      </c>
      <c r="C18" s="17">
        <v>500000</v>
      </c>
      <c r="D18" s="18">
        <v>151</v>
      </c>
      <c r="E18" s="18" t="s">
        <v>57</v>
      </c>
      <c r="F18" s="19">
        <f t="shared" si="3"/>
        <v>500000</v>
      </c>
      <c r="G18" s="20">
        <f t="shared" si="0"/>
        <v>500000</v>
      </c>
      <c r="H18" s="21">
        <f t="shared" si="1"/>
        <v>0</v>
      </c>
      <c r="I18" s="22">
        <f t="shared" si="2"/>
        <v>0</v>
      </c>
      <c r="J18" s="10">
        <v>500000</v>
      </c>
      <c r="K18" s="10">
        <v>500000</v>
      </c>
      <c r="L18" s="10">
        <v>500000</v>
      </c>
    </row>
    <row r="19" spans="1:12" ht="13.9" x14ac:dyDescent="0.3">
      <c r="A19" s="10">
        <v>7</v>
      </c>
      <c r="B19" s="10" t="s">
        <v>23</v>
      </c>
      <c r="C19" s="17">
        <v>2663000</v>
      </c>
      <c r="D19" s="18">
        <v>149</v>
      </c>
      <c r="E19" s="18" t="s">
        <v>58</v>
      </c>
      <c r="F19" s="19">
        <f>H19</f>
        <v>2130400</v>
      </c>
      <c r="G19" s="20">
        <f t="shared" si="0"/>
        <v>0</v>
      </c>
      <c r="H19" s="21">
        <f t="shared" si="1"/>
        <v>2130400</v>
      </c>
      <c r="I19" s="22">
        <f t="shared" si="2"/>
        <v>0</v>
      </c>
      <c r="J19" s="10">
        <v>2400000</v>
      </c>
      <c r="K19" s="10">
        <v>2400000</v>
      </c>
      <c r="L19" s="10">
        <v>2540000</v>
      </c>
    </row>
    <row r="20" spans="1:12" x14ac:dyDescent="0.2">
      <c r="A20" s="10">
        <v>8</v>
      </c>
      <c r="B20" s="10" t="s">
        <v>27</v>
      </c>
      <c r="C20" s="17">
        <v>350000</v>
      </c>
      <c r="D20" s="18">
        <v>147</v>
      </c>
      <c r="E20" s="18" t="s">
        <v>58</v>
      </c>
      <c r="F20" s="19">
        <f>H20</f>
        <v>280000</v>
      </c>
      <c r="G20" s="20">
        <f t="shared" si="0"/>
        <v>0</v>
      </c>
      <c r="H20" s="21">
        <f t="shared" si="1"/>
        <v>280000</v>
      </c>
      <c r="I20" s="22">
        <f t="shared" si="2"/>
        <v>0</v>
      </c>
      <c r="J20" s="10"/>
      <c r="K20" s="10"/>
      <c r="L20" s="10">
        <v>250000</v>
      </c>
    </row>
    <row r="21" spans="1:12" x14ac:dyDescent="0.2">
      <c r="A21" s="10">
        <v>9</v>
      </c>
      <c r="B21" s="10" t="s">
        <v>37</v>
      </c>
      <c r="C21" s="17">
        <v>520000</v>
      </c>
      <c r="D21" s="18">
        <v>144</v>
      </c>
      <c r="E21" s="18" t="s">
        <v>58</v>
      </c>
      <c r="F21" s="19">
        <f t="shared" ref="F21:F27" si="4">H21</f>
        <v>416000</v>
      </c>
      <c r="G21" s="20">
        <f t="shared" si="0"/>
        <v>0</v>
      </c>
      <c r="H21" s="21">
        <f t="shared" si="1"/>
        <v>416000</v>
      </c>
      <c r="I21" s="22">
        <f t="shared" si="2"/>
        <v>0</v>
      </c>
      <c r="J21" s="10">
        <v>180000</v>
      </c>
      <c r="K21" s="10">
        <v>260000</v>
      </c>
      <c r="L21" s="10">
        <v>300000</v>
      </c>
    </row>
    <row r="22" spans="1:12" x14ac:dyDescent="0.2">
      <c r="A22" s="10">
        <v>10</v>
      </c>
      <c r="B22" s="10" t="s">
        <v>41</v>
      </c>
      <c r="C22" s="17">
        <v>500000</v>
      </c>
      <c r="D22" s="18">
        <v>144</v>
      </c>
      <c r="E22" s="18" t="s">
        <v>58</v>
      </c>
      <c r="F22" s="19">
        <f t="shared" si="4"/>
        <v>400000</v>
      </c>
      <c r="G22" s="20">
        <f t="shared" si="0"/>
        <v>0</v>
      </c>
      <c r="H22" s="21">
        <f t="shared" si="1"/>
        <v>400000</v>
      </c>
      <c r="I22" s="22">
        <f t="shared" si="2"/>
        <v>0</v>
      </c>
      <c r="J22" s="10">
        <v>450000</v>
      </c>
      <c r="K22" s="10"/>
      <c r="L22" s="10">
        <v>490000</v>
      </c>
    </row>
    <row r="23" spans="1:12" ht="13.9" x14ac:dyDescent="0.3">
      <c r="A23" s="10">
        <v>11</v>
      </c>
      <c r="B23" s="10" t="s">
        <v>26</v>
      </c>
      <c r="C23" s="17">
        <v>60000</v>
      </c>
      <c r="D23" s="18">
        <v>138</v>
      </c>
      <c r="E23" s="18" t="s">
        <v>58</v>
      </c>
      <c r="F23" s="19">
        <f t="shared" si="4"/>
        <v>48000</v>
      </c>
      <c r="G23" s="20">
        <f t="shared" si="0"/>
        <v>0</v>
      </c>
      <c r="H23" s="21">
        <f t="shared" si="1"/>
        <v>48000</v>
      </c>
      <c r="I23" s="22">
        <f t="shared" si="2"/>
        <v>0</v>
      </c>
      <c r="J23" s="10">
        <v>60000</v>
      </c>
      <c r="K23" s="10">
        <v>60000</v>
      </c>
      <c r="L23" s="10"/>
    </row>
    <row r="24" spans="1:12" ht="13.9" x14ac:dyDescent="0.3">
      <c r="A24" s="10">
        <v>12</v>
      </c>
      <c r="B24" s="10" t="s">
        <v>31</v>
      </c>
      <c r="C24" s="17">
        <v>510000</v>
      </c>
      <c r="D24" s="18">
        <v>133</v>
      </c>
      <c r="E24" s="18" t="s">
        <v>58</v>
      </c>
      <c r="F24" s="19">
        <f t="shared" si="4"/>
        <v>408000</v>
      </c>
      <c r="G24" s="20">
        <f t="shared" si="0"/>
        <v>0</v>
      </c>
      <c r="H24" s="21">
        <f t="shared" si="1"/>
        <v>408000</v>
      </c>
      <c r="I24" s="22">
        <f t="shared" si="2"/>
        <v>0</v>
      </c>
      <c r="J24" s="10">
        <v>250000</v>
      </c>
      <c r="K24" s="10">
        <v>300000</v>
      </c>
      <c r="L24" s="10">
        <v>394000</v>
      </c>
    </row>
    <row r="25" spans="1:12" ht="13.9" x14ac:dyDescent="0.3">
      <c r="A25" s="10">
        <v>13</v>
      </c>
      <c r="B25" s="10" t="s">
        <v>32</v>
      </c>
      <c r="C25" s="17">
        <v>332000</v>
      </c>
      <c r="D25" s="18">
        <v>132</v>
      </c>
      <c r="E25" s="18" t="s">
        <v>58</v>
      </c>
      <c r="F25" s="19">
        <f t="shared" si="4"/>
        <v>265600</v>
      </c>
      <c r="G25" s="20">
        <f t="shared" si="0"/>
        <v>0</v>
      </c>
      <c r="H25" s="21">
        <f t="shared" si="1"/>
        <v>265600</v>
      </c>
      <c r="I25" s="22">
        <f t="shared" si="2"/>
        <v>0</v>
      </c>
      <c r="J25" s="10">
        <v>230000</v>
      </c>
      <c r="K25" s="10">
        <v>264000</v>
      </c>
      <c r="L25" s="10">
        <v>296000</v>
      </c>
    </row>
    <row r="26" spans="1:12" ht="13.9" x14ac:dyDescent="0.3">
      <c r="A26" s="10">
        <v>14</v>
      </c>
      <c r="B26" s="10" t="s">
        <v>24</v>
      </c>
      <c r="C26" s="17">
        <v>680000</v>
      </c>
      <c r="D26" s="18">
        <v>131</v>
      </c>
      <c r="E26" s="18" t="s">
        <v>58</v>
      </c>
      <c r="F26" s="19">
        <f t="shared" si="4"/>
        <v>544000</v>
      </c>
      <c r="G26" s="20">
        <f t="shared" si="0"/>
        <v>0</v>
      </c>
      <c r="H26" s="21">
        <f t="shared" si="1"/>
        <v>544000</v>
      </c>
      <c r="I26" s="22">
        <f t="shared" si="2"/>
        <v>0</v>
      </c>
      <c r="J26" s="10">
        <v>500000</v>
      </c>
      <c r="K26" s="10">
        <v>467000</v>
      </c>
      <c r="L26" s="10">
        <v>300000</v>
      </c>
    </row>
    <row r="27" spans="1:12" x14ac:dyDescent="0.2">
      <c r="A27" s="10">
        <v>15</v>
      </c>
      <c r="B27" s="10" t="s">
        <v>45</v>
      </c>
      <c r="C27" s="17">
        <v>305000</v>
      </c>
      <c r="D27" s="18">
        <v>131</v>
      </c>
      <c r="E27" s="18" t="s">
        <v>58</v>
      </c>
      <c r="F27" s="19">
        <f t="shared" si="4"/>
        <v>244000</v>
      </c>
      <c r="G27" s="20">
        <f t="shared" si="0"/>
        <v>0</v>
      </c>
      <c r="H27" s="21">
        <f t="shared" si="1"/>
        <v>244000</v>
      </c>
      <c r="I27" s="22">
        <f t="shared" si="2"/>
        <v>0</v>
      </c>
      <c r="J27" s="10">
        <v>190000</v>
      </c>
      <c r="K27" s="10">
        <v>234000</v>
      </c>
      <c r="L27" s="10">
        <v>260000</v>
      </c>
    </row>
    <row r="28" spans="1:12" x14ac:dyDescent="0.2">
      <c r="A28" s="10">
        <v>16</v>
      </c>
      <c r="B28" s="10" t="s">
        <v>29</v>
      </c>
      <c r="C28" s="17">
        <v>197428</v>
      </c>
      <c r="D28" s="18">
        <v>124</v>
      </c>
      <c r="E28" s="18" t="s">
        <v>59</v>
      </c>
      <c r="F28" s="19">
        <f>I28</f>
        <v>59228.399999999994</v>
      </c>
      <c r="G28" s="20">
        <f t="shared" si="0"/>
        <v>0</v>
      </c>
      <c r="H28" s="21">
        <f t="shared" si="1"/>
        <v>0</v>
      </c>
      <c r="I28" s="22">
        <f t="shared" si="2"/>
        <v>59228.399999999994</v>
      </c>
      <c r="J28" s="10">
        <v>90000</v>
      </c>
      <c r="K28" s="10">
        <v>100000</v>
      </c>
      <c r="L28" s="10">
        <v>150000</v>
      </c>
    </row>
    <row r="29" spans="1:12" ht="13.9" x14ac:dyDescent="0.3">
      <c r="A29" s="10">
        <v>17</v>
      </c>
      <c r="B29" s="10" t="s">
        <v>25</v>
      </c>
      <c r="C29" s="17">
        <v>300000</v>
      </c>
      <c r="D29" s="18">
        <v>123</v>
      </c>
      <c r="E29" s="18" t="s">
        <v>59</v>
      </c>
      <c r="F29" s="19">
        <f>I29</f>
        <v>90000</v>
      </c>
      <c r="G29" s="20">
        <f t="shared" si="0"/>
        <v>0</v>
      </c>
      <c r="H29" s="21">
        <f t="shared" si="1"/>
        <v>0</v>
      </c>
      <c r="I29" s="22">
        <f t="shared" si="2"/>
        <v>90000</v>
      </c>
      <c r="J29" s="10"/>
      <c r="K29" s="10">
        <v>150000</v>
      </c>
      <c r="L29" s="10">
        <v>150000</v>
      </c>
    </row>
    <row r="30" spans="1:12" x14ac:dyDescent="0.2">
      <c r="A30" s="10">
        <v>18</v>
      </c>
      <c r="B30" s="10" t="s">
        <v>39</v>
      </c>
      <c r="C30" s="17">
        <v>120000</v>
      </c>
      <c r="D30" s="18">
        <v>120</v>
      </c>
      <c r="E30" s="18" t="s">
        <v>59</v>
      </c>
      <c r="F30" s="19">
        <f t="shared" ref="F30:F36" si="5">I30</f>
        <v>36000</v>
      </c>
      <c r="G30" s="20">
        <f t="shared" si="0"/>
        <v>0</v>
      </c>
      <c r="H30" s="21">
        <f t="shared" si="1"/>
        <v>0</v>
      </c>
      <c r="I30" s="22">
        <f t="shared" si="2"/>
        <v>36000</v>
      </c>
      <c r="J30" s="10"/>
      <c r="K30" s="10"/>
      <c r="L30" s="10"/>
    </row>
    <row r="31" spans="1:12" ht="13.9" x14ac:dyDescent="0.3">
      <c r="A31" s="10">
        <v>19</v>
      </c>
      <c r="B31" s="10" t="s">
        <v>42</v>
      </c>
      <c r="C31" s="17">
        <v>240000</v>
      </c>
      <c r="D31" s="18">
        <v>118</v>
      </c>
      <c r="E31" s="18" t="s">
        <v>59</v>
      </c>
      <c r="F31" s="19">
        <f t="shared" si="5"/>
        <v>72000</v>
      </c>
      <c r="G31" s="20">
        <f t="shared" si="0"/>
        <v>0</v>
      </c>
      <c r="H31" s="21">
        <f t="shared" si="1"/>
        <v>0</v>
      </c>
      <c r="I31" s="22">
        <f t="shared" si="2"/>
        <v>72000</v>
      </c>
      <c r="J31" s="10">
        <v>300000</v>
      </c>
      <c r="K31" s="10">
        <v>200000</v>
      </c>
      <c r="L31" s="10">
        <v>0</v>
      </c>
    </row>
    <row r="32" spans="1:12" ht="13.9" x14ac:dyDescent="0.3">
      <c r="A32" s="10">
        <v>20</v>
      </c>
      <c r="B32" s="10" t="s">
        <v>50</v>
      </c>
      <c r="C32" s="17">
        <v>300000</v>
      </c>
      <c r="D32" s="18">
        <v>117</v>
      </c>
      <c r="E32" s="18" t="s">
        <v>59</v>
      </c>
      <c r="F32" s="19">
        <f t="shared" si="5"/>
        <v>90000</v>
      </c>
      <c r="G32" s="20">
        <f t="shared" si="0"/>
        <v>0</v>
      </c>
      <c r="H32" s="21">
        <f t="shared" si="1"/>
        <v>0</v>
      </c>
      <c r="I32" s="22">
        <f t="shared" si="2"/>
        <v>90000</v>
      </c>
      <c r="J32" s="10">
        <v>230000</v>
      </c>
      <c r="K32" s="10">
        <v>250000</v>
      </c>
      <c r="L32" s="10">
        <v>265000</v>
      </c>
    </row>
    <row r="33" spans="1:12" x14ac:dyDescent="0.2">
      <c r="A33" s="10">
        <v>21</v>
      </c>
      <c r="B33" s="10" t="s">
        <v>34</v>
      </c>
      <c r="C33" s="17">
        <v>50000</v>
      </c>
      <c r="D33" s="18">
        <v>116</v>
      </c>
      <c r="E33" s="18" t="s">
        <v>59</v>
      </c>
      <c r="F33" s="19">
        <f t="shared" si="5"/>
        <v>15000</v>
      </c>
      <c r="G33" s="20">
        <f t="shared" si="0"/>
        <v>0</v>
      </c>
      <c r="H33" s="21">
        <f t="shared" si="1"/>
        <v>0</v>
      </c>
      <c r="I33" s="22">
        <f t="shared" si="2"/>
        <v>15000</v>
      </c>
      <c r="J33" s="10">
        <v>35000</v>
      </c>
      <c r="K33" s="10">
        <v>35000</v>
      </c>
      <c r="L33" s="10">
        <v>35000</v>
      </c>
    </row>
    <row r="34" spans="1:12" x14ac:dyDescent="0.2">
      <c r="A34" s="10">
        <v>22</v>
      </c>
      <c r="B34" s="10" t="s">
        <v>35</v>
      </c>
      <c r="C34" s="17">
        <v>500000</v>
      </c>
      <c r="D34" s="18">
        <v>116</v>
      </c>
      <c r="E34" s="18" t="s">
        <v>59</v>
      </c>
      <c r="F34" s="19">
        <f t="shared" si="5"/>
        <v>150000</v>
      </c>
      <c r="G34" s="20">
        <f t="shared" si="0"/>
        <v>0</v>
      </c>
      <c r="H34" s="21">
        <f t="shared" si="1"/>
        <v>0</v>
      </c>
      <c r="I34" s="22">
        <f t="shared" si="2"/>
        <v>150000</v>
      </c>
      <c r="J34" s="10">
        <v>0</v>
      </c>
      <c r="K34" s="10">
        <v>0</v>
      </c>
      <c r="L34" s="10">
        <v>250000</v>
      </c>
    </row>
    <row r="35" spans="1:12" x14ac:dyDescent="0.2">
      <c r="A35" s="10">
        <v>23</v>
      </c>
      <c r="B35" s="10" t="s">
        <v>33</v>
      </c>
      <c r="C35" s="17">
        <v>3441500</v>
      </c>
      <c r="D35" s="18">
        <v>101</v>
      </c>
      <c r="E35" s="18" t="s">
        <v>59</v>
      </c>
      <c r="F35" s="19">
        <f t="shared" si="5"/>
        <v>1032450</v>
      </c>
      <c r="G35" s="20">
        <f t="shared" si="0"/>
        <v>0</v>
      </c>
      <c r="H35" s="21">
        <f t="shared" si="1"/>
        <v>0</v>
      </c>
      <c r="I35" s="22">
        <f t="shared" si="2"/>
        <v>1032450</v>
      </c>
      <c r="J35" s="10">
        <v>1000000</v>
      </c>
      <c r="K35" s="10">
        <v>400000</v>
      </c>
      <c r="L35" s="10">
        <v>0</v>
      </c>
    </row>
    <row r="36" spans="1:12" x14ac:dyDescent="0.2">
      <c r="A36" s="10">
        <v>24</v>
      </c>
      <c r="B36" s="10" t="s">
        <v>38</v>
      </c>
      <c r="C36" s="17">
        <v>200000</v>
      </c>
      <c r="D36" s="18">
        <v>99</v>
      </c>
      <c r="E36" s="18" t="s">
        <v>60</v>
      </c>
      <c r="F36" s="19">
        <f t="shared" si="5"/>
        <v>0</v>
      </c>
      <c r="G36" s="20">
        <f t="shared" si="0"/>
        <v>0</v>
      </c>
      <c r="H36" s="21">
        <f t="shared" si="1"/>
        <v>0</v>
      </c>
      <c r="I36" s="22">
        <f t="shared" si="2"/>
        <v>0</v>
      </c>
      <c r="J36" s="10"/>
      <c r="K36" s="10"/>
      <c r="L36" s="10"/>
    </row>
    <row r="37" spans="1:12" ht="13.9" x14ac:dyDescent="0.3">
      <c r="A37" s="8"/>
      <c r="B37" s="8"/>
      <c r="C37" s="23">
        <v>19258928</v>
      </c>
      <c r="D37" s="8"/>
      <c r="E37" s="8"/>
      <c r="F37" s="24"/>
      <c r="G37" s="24"/>
      <c r="H37" s="24"/>
      <c r="I37" s="24"/>
      <c r="J37" s="8"/>
      <c r="K37" s="8"/>
      <c r="L37" s="8"/>
    </row>
    <row r="38" spans="1:12" ht="13.9" x14ac:dyDescent="0.3">
      <c r="A38" s="8"/>
      <c r="B38" s="8"/>
      <c r="C38" s="8"/>
      <c r="D38" s="8"/>
      <c r="E38" s="8"/>
      <c r="F38" s="25">
        <v>14470678.4</v>
      </c>
      <c r="G38" s="24"/>
      <c r="H38" s="24"/>
      <c r="I38" s="24"/>
      <c r="J38" s="8"/>
      <c r="K38" s="8"/>
      <c r="L38" s="8"/>
    </row>
    <row r="39" spans="1:12" x14ac:dyDescent="0.2">
      <c r="A39" s="8"/>
      <c r="B39" s="8"/>
      <c r="C39" s="8"/>
      <c r="D39" s="8"/>
      <c r="E39" s="8"/>
      <c r="F39" s="24">
        <v>-14500000</v>
      </c>
      <c r="G39" s="8"/>
      <c r="H39" s="8"/>
      <c r="I39" s="8"/>
      <c r="J39" s="8"/>
      <c r="K39" s="8"/>
      <c r="L39" s="8"/>
    </row>
    <row r="40" spans="1:12" x14ac:dyDescent="0.2">
      <c r="A40" s="8"/>
      <c r="B40" s="8"/>
      <c r="C40" s="8"/>
      <c r="D40" s="8"/>
      <c r="E40" s="8"/>
      <c r="F40" s="24">
        <v>-29321.599999999627</v>
      </c>
      <c r="G40" s="8"/>
      <c r="H40" s="8"/>
      <c r="I40" s="8"/>
      <c r="J40" s="8"/>
      <c r="K40" s="8"/>
      <c r="L40" s="8"/>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PERIODIKA 2017</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Fišer Bohumil</dc:creator>
  <cp:lastModifiedBy>Fišer Bohumil</cp:lastModifiedBy>
  <cp:lastPrinted>2017-02-23T09:32:56Z</cp:lastPrinted>
  <dcterms:created xsi:type="dcterms:W3CDTF">2016-01-04T11:00:54Z</dcterms:created>
  <dcterms:modified xsi:type="dcterms:W3CDTF">2017-02-23T09:33:01Z</dcterms:modified>
</cp:coreProperties>
</file>