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65" yWindow="525" windowWidth="21195" windowHeight="12075"/>
  </bookViews>
  <sheets>
    <sheet name="PERIODIKA 2017" sheetId="1" r:id="rId1"/>
    <sheet name="List1" sheetId="2" r:id="rId2"/>
  </sheets>
  <calcPr calcId="145621"/>
</workbook>
</file>

<file path=xl/calcChain.xml><?xml version="1.0" encoding="utf-8"?>
<calcChain xmlns="http://schemas.openxmlformats.org/spreadsheetml/2006/main">
  <c r="V35" i="1" l="1"/>
  <c r="I13" i="2" l="1"/>
  <c r="H13" i="2"/>
  <c r="F30" i="2"/>
  <c r="F31" i="2"/>
  <c r="F32" i="2"/>
  <c r="F33" i="2"/>
  <c r="F34" i="2"/>
  <c r="F36" i="2"/>
  <c r="F29" i="2"/>
  <c r="F28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F35" i="2" s="1"/>
  <c r="I36" i="2"/>
  <c r="F21" i="2"/>
  <c r="F22" i="2"/>
  <c r="F23" i="2"/>
  <c r="F24" i="2"/>
  <c r="F25" i="2"/>
  <c r="F26" i="2"/>
  <c r="F27" i="2"/>
  <c r="F20" i="2"/>
  <c r="F19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F15" i="2"/>
  <c r="F16" i="2"/>
  <c r="F17" i="2"/>
  <c r="F18" i="2"/>
  <c r="F14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F13" i="2"/>
  <c r="G13" i="2"/>
  <c r="U30" i="1" l="1"/>
  <c r="K35" i="1" l="1"/>
  <c r="U17" i="1" l="1"/>
  <c r="U24" i="1"/>
  <c r="U27" i="1"/>
  <c r="U21" i="1"/>
  <c r="U18" i="1"/>
  <c r="U11" i="1"/>
  <c r="U26" i="1"/>
  <c r="U14" i="1"/>
  <c r="U22" i="1"/>
  <c r="U23" i="1"/>
  <c r="U33" i="1"/>
  <c r="U31" i="1"/>
  <c r="U32" i="1"/>
  <c r="U16" i="1"/>
  <c r="U19" i="1"/>
  <c r="U34" i="1"/>
  <c r="U28" i="1"/>
  <c r="U12" i="1"/>
  <c r="U20" i="1"/>
  <c r="U29" i="1"/>
  <c r="U15" i="1"/>
  <c r="U13" i="1"/>
  <c r="U25" i="1"/>
</calcChain>
</file>

<file path=xl/sharedStrings.xml><?xml version="1.0" encoding="utf-8"?>
<sst xmlns="http://schemas.openxmlformats.org/spreadsheetml/2006/main" count="136" uniqueCount="68">
  <si>
    <t>Náklad</t>
  </si>
  <si>
    <t>Zdrama
výtisky</t>
  </si>
  <si>
    <t>Cena</t>
  </si>
  <si>
    <t>Celk. náklady</t>
  </si>
  <si>
    <t>Požadovaná
dotace</t>
  </si>
  <si>
    <t>Dotace
2014</t>
  </si>
  <si>
    <t>Dotace
2015</t>
  </si>
  <si>
    <t>Přehled hodnotících kritérií</t>
  </si>
  <si>
    <t>Stupnice 0 - 4</t>
  </si>
  <si>
    <t xml:space="preserve"> -   význam pro rozvoj umělecké různorodosti, kreativita a inovace, snaha oslovit nové cílové skupiny</t>
  </si>
  <si>
    <t>Celkem
bodů</t>
  </si>
  <si>
    <t>Zdarma
výt. v %</t>
  </si>
  <si>
    <t>1. kolo
a,b,c,d,</t>
  </si>
  <si>
    <t>Návrh 
dotace</t>
  </si>
  <si>
    <t>PERIODIKA 2017/ HODNOCENÍ PROJEKTŮ - 1. KOLO</t>
  </si>
  <si>
    <t>Dotace
2016</t>
  </si>
  <si>
    <t>NÁZEV PERIODIKA</t>
  </si>
  <si>
    <t>A2</t>
  </si>
  <si>
    <t>ANALOGON</t>
  </si>
  <si>
    <t>Babylon</t>
  </si>
  <si>
    <t>Echa | Echos</t>
  </si>
  <si>
    <t>H7O — vzorec pro literaturu</t>
  </si>
  <si>
    <t>Literární časopis Host</t>
  </si>
  <si>
    <t>Literárně-kulturní časopis H_aluze</t>
  </si>
  <si>
    <t>iLiteratura.cz</t>
  </si>
  <si>
    <t>Kontexty</t>
  </si>
  <si>
    <t>Listy</t>
  </si>
  <si>
    <t>Literární noviny</t>
  </si>
  <si>
    <t>Sborník LOGOS</t>
  </si>
  <si>
    <t>Kulturně-literární Revue Pandora</t>
  </si>
  <si>
    <t>PLAV - měsíčník pro světovou literaturu</t>
  </si>
  <si>
    <t>Psí víno</t>
  </si>
  <si>
    <t>Přítomnost</t>
  </si>
  <si>
    <t xml:space="preserve">RAVT webový magazín </t>
  </si>
  <si>
    <t>Revolver Revue 2017</t>
  </si>
  <si>
    <t>REVUE PROSTOR, ročník 2017</t>
  </si>
  <si>
    <t>RozRazil</t>
  </si>
  <si>
    <t>Souvislosti</t>
  </si>
  <si>
    <t xml:space="preserve">Tvar, literární obtýdeník </t>
  </si>
  <si>
    <t xml:space="preserve">Weles, literární revue </t>
  </si>
  <si>
    <t>1x týdně</t>
  </si>
  <si>
    <t>denně</t>
  </si>
  <si>
    <t>xxx</t>
  </si>
  <si>
    <t>int.</t>
  </si>
  <si>
    <t>Protimluv</t>
  </si>
  <si>
    <t>a=150-190</t>
  </si>
  <si>
    <t>b=130-149</t>
  </si>
  <si>
    <t>c=100-129</t>
  </si>
  <si>
    <t>A</t>
  </si>
  <si>
    <t>B</t>
  </si>
  <si>
    <t>C</t>
  </si>
  <si>
    <t>a</t>
  </si>
  <si>
    <t>b</t>
  </si>
  <si>
    <t>c</t>
  </si>
  <si>
    <t>d</t>
  </si>
  <si>
    <t>PLAV - měsíčník
 pro světovou literaturu</t>
  </si>
  <si>
    <t>N</t>
  </si>
  <si>
    <t>V</t>
  </si>
  <si>
    <t>Vyřazen</t>
  </si>
  <si>
    <t>Nežádáno</t>
  </si>
  <si>
    <t>Příjmy
z prodeje</t>
  </si>
  <si>
    <t>Příjmy
celkem</t>
  </si>
  <si>
    <t>Period./
aktual.</t>
  </si>
  <si>
    <t xml:space="preserve">1. umělecký či odborný přínos, úroveň žurnalistiky a publicistiky </t>
  </si>
  <si>
    <r>
      <t xml:space="preserve">2.   naplnění daného dotačního okruhu </t>
    </r>
    <r>
      <rPr>
        <i/>
        <sz val="10"/>
        <color theme="1"/>
        <rFont val="Calibri"/>
        <family val="2"/>
        <charset val="238"/>
      </rPr>
      <t>(literární a literárně kulturní publicistika)</t>
    </r>
  </si>
  <si>
    <t>3.  nadregionální dosah, tradice, jasný koncept rozvoje</t>
  </si>
  <si>
    <t>4.   úroveň propagace a web. prezentace, aktualizace, dostupnost periodika, ohlas</t>
  </si>
  <si>
    <t>5.   reálnost realizace projektu, přiměřenost požadavku, zajištění příjmů a vícezdrojového financování, obsahové a formální zprac.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</si>
</sst>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\ _K_č"/>
  </numFmts>
  <fonts count="7" x14ac:knownFonts="1"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1" fillId="2" borderId="1" xfId="0" applyNumberFormat="1" applyFont="1" applyFill="1" applyBorder="1"/>
    <xf numFmtId="3" fontId="0" fillId="0" borderId="0" xfId="0" applyNumberFormat="1" applyFill="1" applyBorder="1"/>
    <xf numFmtId="3" fontId="0" fillId="2" borderId="1" xfId="0" applyNumberFormat="1" applyFill="1" applyBorder="1"/>
    <xf numFmtId="3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4" borderId="1" xfId="0" applyFill="1" applyBorder="1"/>
    <xf numFmtId="0" fontId="0" fillId="3" borderId="1" xfId="0" applyFill="1" applyBorder="1"/>
    <xf numFmtId="0" fontId="0" fillId="6" borderId="1" xfId="0" applyFill="1" applyBorder="1"/>
    <xf numFmtId="0" fontId="0" fillId="7" borderId="1" xfId="0" applyFill="1" applyBorder="1"/>
    <xf numFmtId="3" fontId="0" fillId="0" borderId="1" xfId="0" applyNumberFormat="1" applyBorder="1"/>
    <xf numFmtId="0" fontId="0" fillId="5" borderId="1" xfId="0" applyFill="1" applyBorder="1" applyAlignment="1">
      <alignment horizontal="center"/>
    </xf>
    <xf numFmtId="3" fontId="0" fillId="4" borderId="1" xfId="0" applyNumberFormat="1" applyFill="1" applyBorder="1"/>
    <xf numFmtId="3" fontId="0" fillId="3" borderId="1" xfId="0" applyNumberFormat="1" applyFill="1" applyBorder="1"/>
    <xf numFmtId="3" fontId="0" fillId="6" borderId="1" xfId="0" applyNumberFormat="1" applyFill="1" applyBorder="1"/>
    <xf numFmtId="3" fontId="0" fillId="7" borderId="1" xfId="0" applyNumberFormat="1" applyFill="1" applyBorder="1"/>
    <xf numFmtId="3" fontId="1" fillId="0" borderId="0" xfId="0" applyNumberFormat="1" applyFont="1"/>
    <xf numFmtId="3" fontId="0" fillId="0" borderId="0" xfId="0" applyNumberFormat="1"/>
    <xf numFmtId="3" fontId="1" fillId="4" borderId="0" xfId="0" applyNumberFormat="1" applyFont="1" applyFill="1"/>
    <xf numFmtId="3" fontId="0" fillId="0" borderId="0" xfId="0" applyNumberFormat="1" applyAlignment="1">
      <alignment horizontal="center"/>
    </xf>
    <xf numFmtId="0" fontId="0" fillId="8" borderId="1" xfId="0" applyFill="1" applyBorder="1"/>
    <xf numFmtId="3" fontId="0" fillId="8" borderId="1" xfId="0" applyNumberFormat="1" applyFill="1" applyBorder="1"/>
    <xf numFmtId="0" fontId="0" fillId="2" borderId="1" xfId="0" applyFill="1" applyBorder="1"/>
    <xf numFmtId="164" fontId="1" fillId="2" borderId="1" xfId="0" applyNumberFormat="1" applyFont="1" applyFill="1" applyBorder="1"/>
    <xf numFmtId="165" fontId="0" fillId="2" borderId="1" xfId="0" applyNumberFormat="1" applyFill="1" applyBorder="1" applyAlignment="1">
      <alignment horizontal="right"/>
    </xf>
    <xf numFmtId="3" fontId="0" fillId="2" borderId="8" xfId="0" applyNumberFormat="1" applyFill="1" applyBorder="1"/>
    <xf numFmtId="3" fontId="0" fillId="2" borderId="1" xfId="0" applyNumberFormat="1" applyFont="1" applyFill="1" applyBorder="1"/>
    <xf numFmtId="0" fontId="5" fillId="2" borderId="1" xfId="0" applyFont="1" applyFill="1" applyBorder="1"/>
    <xf numFmtId="164" fontId="0" fillId="2" borderId="1" xfId="0" applyNumberFormat="1" applyFill="1" applyBorder="1"/>
    <xf numFmtId="0" fontId="0" fillId="2" borderId="2" xfId="0" applyFill="1" applyBorder="1"/>
    <xf numFmtId="3" fontId="0" fillId="2" borderId="2" xfId="0" applyNumberFormat="1" applyFill="1" applyBorder="1"/>
    <xf numFmtId="0" fontId="4" fillId="2" borderId="1" xfId="0" applyFont="1" applyFill="1" applyBorder="1"/>
    <xf numFmtId="4" fontId="0" fillId="2" borderId="1" xfId="0" applyNumberFormat="1" applyFill="1" applyBorder="1" applyAlignment="1">
      <alignment horizontal="left"/>
    </xf>
    <xf numFmtId="3" fontId="1" fillId="2" borderId="8" xfId="0" applyNumberFormat="1" applyFont="1" applyFill="1" applyBorder="1"/>
    <xf numFmtId="3" fontId="1" fillId="9" borderId="1" xfId="0" applyNumberFormat="1" applyFont="1" applyFill="1" applyBorder="1"/>
    <xf numFmtId="3" fontId="0" fillId="8" borderId="0" xfId="0" applyNumberFormat="1" applyFill="1"/>
    <xf numFmtId="0" fontId="0" fillId="8" borderId="0" xfId="0" applyFill="1"/>
    <xf numFmtId="0" fontId="1" fillId="8" borderId="0" xfId="0" applyFont="1" applyFill="1"/>
    <xf numFmtId="0" fontId="3" fillId="8" borderId="0" xfId="0" applyFont="1" applyFill="1"/>
    <xf numFmtId="0" fontId="0" fillId="8" borderId="0" xfId="0" applyFill="1" applyAlignment="1">
      <alignment horizontal="center"/>
    </xf>
    <xf numFmtId="3" fontId="0" fillId="8" borderId="3" xfId="0" applyNumberFormat="1" applyFill="1" applyBorder="1"/>
    <xf numFmtId="0" fontId="1" fillId="8" borderId="0" xfId="0" applyFont="1" applyFill="1" applyBorder="1"/>
    <xf numFmtId="49" fontId="0" fillId="8" borderId="0" xfId="0" applyNumberFormat="1" applyFill="1" applyBorder="1" applyAlignment="1"/>
    <xf numFmtId="0" fontId="0" fillId="8" borderId="0" xfId="0" applyFill="1" applyBorder="1" applyAlignment="1">
      <alignment horizontal="center"/>
    </xf>
    <xf numFmtId="3" fontId="1" fillId="8" borderId="0" xfId="0" applyNumberFormat="1" applyFont="1" applyFill="1"/>
    <xf numFmtId="3" fontId="0" fillId="8" borderId="0" xfId="0" applyNumberFormat="1" applyFill="1" applyBorder="1"/>
    <xf numFmtId="3" fontId="2" fillId="8" borderId="0" xfId="0" applyNumberFormat="1" applyFont="1" applyFill="1"/>
    <xf numFmtId="3" fontId="0" fillId="8" borderId="0" xfId="0" applyNumberFormat="1" applyFill="1" applyAlignment="1">
      <alignment horizontal="center"/>
    </xf>
    <xf numFmtId="3" fontId="0" fillId="2" borderId="0" xfId="0" applyNumberFormat="1" applyFill="1" applyBorder="1"/>
    <xf numFmtId="9" fontId="0" fillId="0" borderId="0" xfId="0" applyNumberFormat="1" applyFill="1" applyBorder="1"/>
    <xf numFmtId="3" fontId="1" fillId="0" borderId="0" xfId="0" applyNumberFormat="1" applyFont="1" applyFill="1" applyBorder="1"/>
    <xf numFmtId="3" fontId="0" fillId="0" borderId="0" xfId="0" applyNumberFormat="1" applyFill="1" applyBorder="1" applyAlignment="1">
      <alignment horizontal="center"/>
    </xf>
    <xf numFmtId="3" fontId="2" fillId="0" borderId="0" xfId="0" applyNumberFormat="1" applyFont="1" applyFill="1" applyBorder="1"/>
    <xf numFmtId="3" fontId="0" fillId="0" borderId="0" xfId="0" applyNumberFormat="1"/>
    <xf numFmtId="3" fontId="0" fillId="0" borderId="0" xfId="0" applyNumberFormat="1" applyFill="1" applyBorder="1"/>
    <xf numFmtId="3" fontId="2" fillId="2" borderId="0" xfId="0" applyNumberFormat="1" applyFont="1" applyFill="1" applyBorder="1" applyAlignment="1">
      <alignment horizontal="center" wrapText="1"/>
    </xf>
    <xf numFmtId="3" fontId="0" fillId="2" borderId="0" xfId="0" applyNumberFormat="1" applyFont="1" applyFill="1" applyBorder="1"/>
    <xf numFmtId="3" fontId="6" fillId="2" borderId="10" xfId="0" applyNumberFormat="1" applyFont="1" applyFill="1" applyBorder="1" applyAlignment="1">
      <alignment horizontal="center" wrapText="1"/>
    </xf>
    <xf numFmtId="164" fontId="0" fillId="2" borderId="2" xfId="0" applyNumberFormat="1" applyFill="1" applyBorder="1"/>
    <xf numFmtId="165" fontId="0" fillId="2" borderId="2" xfId="0" applyNumberFormat="1" applyFill="1" applyBorder="1" applyAlignment="1">
      <alignment horizontal="right"/>
    </xf>
    <xf numFmtId="3" fontId="0" fillId="2" borderId="2" xfId="0" applyNumberFormat="1" applyFont="1" applyFill="1" applyBorder="1"/>
    <xf numFmtId="3" fontId="1" fillId="0" borderId="7" xfId="0" applyNumberFormat="1" applyFont="1" applyFill="1" applyBorder="1"/>
    <xf numFmtId="3" fontId="1" fillId="0" borderId="7" xfId="0" applyNumberFormat="1" applyFont="1" applyFill="1" applyBorder="1" applyAlignment="1">
      <alignment horizontal="left" wrapText="1"/>
    </xf>
    <xf numFmtId="3" fontId="1" fillId="0" borderId="9" xfId="0" applyNumberFormat="1" applyFont="1" applyFill="1" applyBorder="1"/>
    <xf numFmtId="3" fontId="1" fillId="0" borderId="9" xfId="0" applyNumberFormat="1" applyFont="1" applyFill="1" applyBorder="1" applyAlignment="1">
      <alignment wrapText="1"/>
    </xf>
    <xf numFmtId="3" fontId="1" fillId="0" borderId="9" xfId="0" applyNumberFormat="1" applyFont="1" applyFill="1" applyBorder="1" applyAlignment="1"/>
    <xf numFmtId="0" fontId="5" fillId="0" borderId="9" xfId="0" applyFont="1" applyFill="1" applyBorder="1"/>
    <xf numFmtId="3" fontId="1" fillId="0" borderId="9" xfId="0" applyNumberFormat="1" applyFont="1" applyFill="1" applyBorder="1" applyAlignment="1">
      <alignment horizontal="center" wrapText="1"/>
    </xf>
    <xf numFmtId="3" fontId="6" fillId="0" borderId="9" xfId="0" applyNumberFormat="1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horizontal="center" wrapText="1"/>
    </xf>
    <xf numFmtId="0" fontId="1" fillId="9" borderId="2" xfId="0" applyFont="1" applyFill="1" applyBorder="1"/>
    <xf numFmtId="0" fontId="1" fillId="9" borderId="1" xfId="0" applyFont="1" applyFill="1" applyBorder="1"/>
    <xf numFmtId="0" fontId="1" fillId="9" borderId="1" xfId="0" applyFont="1" applyFill="1" applyBorder="1" applyAlignment="1">
      <alignment wrapText="1"/>
    </xf>
    <xf numFmtId="3" fontId="0" fillId="9" borderId="6" xfId="0" applyNumberFormat="1" applyFill="1" applyBorder="1" applyAlignment="1">
      <alignment horizontal="center"/>
    </xf>
    <xf numFmtId="3" fontId="0" fillId="9" borderId="2" xfId="0" applyNumberFormat="1" applyFill="1" applyBorder="1" applyAlignment="1">
      <alignment horizontal="center"/>
    </xf>
    <xf numFmtId="3" fontId="0" fillId="9" borderId="7" xfId="0" applyNumberForma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3" fontId="0" fillId="9" borderId="8" xfId="0" applyNumberFormat="1" applyFill="1" applyBorder="1" applyAlignment="1">
      <alignment horizontal="center"/>
    </xf>
    <xf numFmtId="3" fontId="0" fillId="9" borderId="9" xfId="0" applyNumberFormat="1" applyFill="1" applyBorder="1" applyAlignment="1">
      <alignment horizontal="center"/>
    </xf>
    <xf numFmtId="3" fontId="1" fillId="9" borderId="9" xfId="0" applyNumberFormat="1" applyFont="1" applyFill="1" applyBorder="1" applyAlignment="1">
      <alignment horizontal="center"/>
    </xf>
    <xf numFmtId="0" fontId="0" fillId="8" borderId="0" xfId="0" applyFill="1" applyBorder="1" applyAlignment="1"/>
    <xf numFmtId="0" fontId="5" fillId="0" borderId="9" xfId="0" applyFont="1" applyFill="1" applyBorder="1" applyAlignment="1">
      <alignment horizontal="center" wrapText="1"/>
    </xf>
    <xf numFmtId="3" fontId="1" fillId="10" borderId="2" xfId="0" applyNumberFormat="1" applyFont="1" applyFill="1" applyBorder="1" applyAlignment="1">
      <alignment horizontal="right"/>
    </xf>
    <xf numFmtId="3" fontId="1" fillId="10" borderId="1" xfId="0" applyNumberFormat="1" applyFont="1" applyFill="1" applyBorder="1" applyAlignment="1">
      <alignment horizontal="right"/>
    </xf>
    <xf numFmtId="3" fontId="1" fillId="10" borderId="0" xfId="0" applyNumberFormat="1" applyFont="1" applyFill="1" applyBorder="1" applyAlignment="1">
      <alignment horizontal="right"/>
    </xf>
    <xf numFmtId="3" fontId="1" fillId="9" borderId="2" xfId="0" applyNumberFormat="1" applyFont="1" applyFill="1" applyBorder="1" applyAlignment="1">
      <alignment horizontal="right"/>
    </xf>
    <xf numFmtId="3" fontId="1" fillId="9" borderId="1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9" borderId="0" xfId="0" applyNumberFormat="1" applyFont="1" applyFill="1" applyBorder="1" applyAlignment="1">
      <alignment horizontal="right"/>
    </xf>
    <xf numFmtId="0" fontId="0" fillId="8" borderId="0" xfId="0" applyFill="1" applyBorder="1" applyAlignment="1"/>
    <xf numFmtId="0" fontId="0" fillId="0" borderId="0" xfId="0" applyAlignment="1"/>
    <xf numFmtId="3" fontId="1" fillId="9" borderId="11" xfId="0" applyNumberFormat="1" applyFont="1" applyFill="1" applyBorder="1"/>
    <xf numFmtId="3" fontId="1" fillId="2" borderId="11" xfId="0" applyNumberFormat="1" applyFont="1" applyFill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/>
    </xf>
    <xf numFmtId="3" fontId="1" fillId="10" borderId="4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wrapText="1"/>
    </xf>
    <xf numFmtId="3" fontId="1" fillId="10" borderId="5" xfId="0" applyNumberFormat="1" applyFont="1" applyFill="1" applyBorder="1" applyAlignment="1">
      <alignment horizontal="center" wrapText="1"/>
    </xf>
    <xf numFmtId="0" fontId="5" fillId="9" borderId="0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 wrapText="1"/>
    </xf>
    <xf numFmtId="3" fontId="1" fillId="9" borderId="1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66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9"/>
  <sheetViews>
    <sheetView tabSelected="1" zoomScaleNormal="100" workbookViewId="0">
      <selection activeCell="H15" sqref="H15"/>
    </sheetView>
  </sheetViews>
  <sheetFormatPr defaultColWidth="9.140625" defaultRowHeight="12.75" x14ac:dyDescent="0.2"/>
  <cols>
    <col min="1" max="1" width="3" style="1" customWidth="1"/>
    <col min="2" max="2" width="29.28515625" style="1" customWidth="1"/>
    <col min="3" max="3" width="7.5703125" style="1" customWidth="1"/>
    <col min="4" max="4" width="7" style="1" customWidth="1"/>
    <col min="5" max="5" width="7.85546875" style="1" customWidth="1"/>
    <col min="6" max="6" width="7" style="1" customWidth="1"/>
    <col min="7" max="7" width="8.85546875" style="1" customWidth="1"/>
    <col min="8" max="8" width="11.28515625" style="1" customWidth="1"/>
    <col min="9" max="9" width="9" style="2" hidden="1" customWidth="1"/>
    <col min="10" max="10" width="10.28515625" style="1" hidden="1" customWidth="1"/>
    <col min="11" max="11" width="13.5703125" style="2" customWidth="1"/>
    <col min="12" max="20" width="5" style="1" hidden="1" customWidth="1"/>
    <col min="21" max="21" width="6.140625" style="26" customWidth="1"/>
    <col min="22" max="22" width="11" style="26" customWidth="1"/>
    <col min="23" max="23" width="10.28515625" style="23" hidden="1" customWidth="1"/>
    <col min="24" max="24" width="10.28515625" style="1" hidden="1" customWidth="1"/>
    <col min="25" max="25" width="11.140625" style="1" hidden="1" customWidth="1"/>
    <col min="26" max="26" width="10" style="1" hidden="1" customWidth="1"/>
    <col min="27" max="27" width="3.5703125" style="1" customWidth="1"/>
    <col min="28" max="28" width="5.5703125" style="1" customWidth="1"/>
    <col min="29" max="29" width="5.140625" style="1" customWidth="1"/>
    <col min="30" max="30" width="5.85546875" style="1" customWidth="1"/>
    <col min="31" max="31" width="5.5703125" style="1" customWidth="1"/>
    <col min="32" max="32" width="5" style="1" customWidth="1"/>
    <col min="33" max="33" width="5.140625" style="1" customWidth="1"/>
    <col min="34" max="34" width="6.5703125" style="1" customWidth="1"/>
    <col min="35" max="35" width="6.7109375" style="1" customWidth="1"/>
    <col min="36" max="36" width="13.42578125" style="1" customWidth="1"/>
    <col min="37" max="37" width="3.5703125" style="1" customWidth="1"/>
    <col min="38" max="16384" width="9.140625" style="1"/>
  </cols>
  <sheetData>
    <row r="1" spans="1:41" customFormat="1" x14ac:dyDescent="0.2">
      <c r="A1" s="43"/>
      <c r="B1" s="44" t="s">
        <v>14</v>
      </c>
      <c r="C1" s="44"/>
      <c r="D1" s="44"/>
      <c r="E1" s="43"/>
      <c r="F1" s="43"/>
      <c r="G1" s="43"/>
      <c r="H1" s="45" t="s">
        <v>8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6"/>
      <c r="V1" s="46"/>
      <c r="W1" s="44"/>
      <c r="X1" s="43"/>
      <c r="Y1" s="43"/>
      <c r="Z1" s="43"/>
      <c r="AA1" s="43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s="8" customFormat="1" x14ac:dyDescent="0.2">
      <c r="A2" s="43"/>
      <c r="B2" s="44"/>
      <c r="C2" s="44"/>
      <c r="D2" s="44" t="s">
        <v>7</v>
      </c>
      <c r="E2" s="43"/>
      <c r="F2" s="43"/>
      <c r="G2" s="43"/>
      <c r="H2" s="45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6"/>
      <c r="V2" s="46"/>
      <c r="W2" s="44"/>
      <c r="X2" s="43"/>
      <c r="Y2" s="43"/>
      <c r="Z2" s="43"/>
      <c r="AA2" s="43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customFormat="1" x14ac:dyDescent="0.2">
      <c r="A3" s="43"/>
      <c r="B3" s="96" t="s">
        <v>63</v>
      </c>
      <c r="C3" s="96"/>
      <c r="D3" s="96"/>
      <c r="E3" s="96"/>
      <c r="F3" s="96"/>
      <c r="G3" s="96"/>
      <c r="H3" s="96"/>
      <c r="I3" s="96"/>
      <c r="J3" s="87"/>
      <c r="K3" s="87"/>
      <c r="L3" s="87"/>
      <c r="M3" s="87"/>
      <c r="N3" s="87"/>
      <c r="O3" s="87"/>
      <c r="P3" s="87"/>
      <c r="Q3" s="87"/>
      <c r="R3" s="87"/>
      <c r="S3" s="50"/>
      <c r="T3" s="50"/>
      <c r="U3" s="48"/>
      <c r="V3" s="43"/>
      <c r="W3" s="43"/>
      <c r="X3" s="43"/>
      <c r="Y3" s="43"/>
      <c r="Z3" s="43"/>
      <c r="AA3" s="43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41" customFormat="1" x14ac:dyDescent="0.2">
      <c r="A4" s="43"/>
      <c r="B4" s="96" t="s">
        <v>9</v>
      </c>
      <c r="C4" s="96"/>
      <c r="D4" s="96"/>
      <c r="E4" s="96"/>
      <c r="F4" s="96"/>
      <c r="G4" s="96"/>
      <c r="H4" s="96"/>
      <c r="I4" s="96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43"/>
      <c r="W4" s="43"/>
      <c r="X4" s="43"/>
      <c r="Y4" s="43"/>
      <c r="Z4" s="43"/>
      <c r="AA4" s="43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1" customFormat="1" x14ac:dyDescent="0.2">
      <c r="A5" s="43"/>
      <c r="B5" s="49" t="s">
        <v>64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50"/>
      <c r="T5" s="50"/>
      <c r="U5" s="48"/>
      <c r="V5" s="43"/>
      <c r="W5" s="43"/>
      <c r="X5" s="43"/>
      <c r="Y5" s="43"/>
      <c r="Z5" s="43"/>
      <c r="AA5" s="43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41" customFormat="1" x14ac:dyDescent="0.2">
      <c r="A6" s="43"/>
      <c r="B6" s="96" t="s">
        <v>65</v>
      </c>
      <c r="C6" s="96"/>
      <c r="D6" s="96"/>
      <c r="E6" s="96"/>
      <c r="F6" s="96"/>
      <c r="G6" s="96"/>
      <c r="H6" s="96"/>
      <c r="I6" s="96"/>
      <c r="J6" s="87"/>
      <c r="K6" s="87"/>
      <c r="L6" s="87"/>
      <c r="M6" s="87"/>
      <c r="N6" s="87"/>
      <c r="O6" s="87"/>
      <c r="P6" s="87"/>
      <c r="Q6" s="87"/>
      <c r="R6" s="87"/>
      <c r="S6" s="50"/>
      <c r="T6" s="50"/>
      <c r="U6" s="48"/>
      <c r="V6" s="43"/>
      <c r="W6" s="43"/>
      <c r="X6" s="43"/>
      <c r="Y6" s="43"/>
      <c r="Z6" s="43"/>
      <c r="AA6" s="43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41" customFormat="1" x14ac:dyDescent="0.2">
      <c r="A7" s="43"/>
      <c r="B7" s="96" t="s">
        <v>66</v>
      </c>
      <c r="C7" s="96"/>
      <c r="D7" s="96"/>
      <c r="E7" s="96"/>
      <c r="F7" s="96"/>
      <c r="G7" s="96"/>
      <c r="H7" s="96"/>
      <c r="I7" s="96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43"/>
      <c r="W7" s="43"/>
      <c r="X7" s="43"/>
      <c r="Y7" s="43"/>
      <c r="Z7" s="43"/>
      <c r="AA7" s="43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41" customFormat="1" x14ac:dyDescent="0.2">
      <c r="A8" s="43"/>
      <c r="B8" s="96" t="s">
        <v>67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7"/>
      <c r="V8" s="97"/>
      <c r="W8" s="43"/>
      <c r="X8" s="43"/>
      <c r="Y8" s="43"/>
      <c r="Z8" s="43"/>
      <c r="AA8" s="43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41" ht="25.5" customHeight="1" x14ac:dyDescent="0.2">
      <c r="A9" s="42"/>
      <c r="B9" s="98" t="s">
        <v>16</v>
      </c>
      <c r="C9" s="99" t="s">
        <v>62</v>
      </c>
      <c r="D9" s="100" t="s">
        <v>0</v>
      </c>
      <c r="E9" s="99" t="s">
        <v>1</v>
      </c>
      <c r="F9" s="99" t="s">
        <v>11</v>
      </c>
      <c r="G9" s="100" t="s">
        <v>2</v>
      </c>
      <c r="H9" s="101" t="s">
        <v>3</v>
      </c>
      <c r="I9" s="102" t="s">
        <v>60</v>
      </c>
      <c r="J9" s="102" t="s">
        <v>61</v>
      </c>
      <c r="K9" s="103" t="s">
        <v>4</v>
      </c>
      <c r="L9" s="104"/>
      <c r="M9" s="105"/>
      <c r="N9" s="105"/>
      <c r="O9" s="105"/>
      <c r="P9" s="105"/>
      <c r="Q9" s="105"/>
      <c r="R9" s="105"/>
      <c r="S9" s="105"/>
      <c r="T9" s="106"/>
      <c r="U9" s="107" t="s">
        <v>10</v>
      </c>
      <c r="V9" s="108" t="s">
        <v>13</v>
      </c>
      <c r="W9" s="64" t="s">
        <v>5</v>
      </c>
      <c r="X9" s="64" t="s">
        <v>6</v>
      </c>
      <c r="Y9" s="64" t="s">
        <v>15</v>
      </c>
      <c r="Z9" s="62"/>
      <c r="AA9" s="52"/>
      <c r="AB9" s="4"/>
      <c r="AC9" s="4"/>
      <c r="AD9" s="4"/>
      <c r="AE9" s="4"/>
      <c r="AF9" s="4"/>
      <c r="AG9" s="4"/>
      <c r="AH9" s="4"/>
      <c r="AI9" s="4"/>
      <c r="AJ9" s="6"/>
      <c r="AK9" s="6"/>
      <c r="AL9" s="6"/>
      <c r="AM9" s="6"/>
      <c r="AN9" s="6"/>
      <c r="AO9" s="6"/>
    </row>
    <row r="10" spans="1:41" s="60" customFormat="1" ht="3" customHeight="1" x14ac:dyDescent="0.2">
      <c r="A10" s="42"/>
      <c r="B10" s="70"/>
      <c r="C10" s="70"/>
      <c r="D10" s="70"/>
      <c r="E10" s="71"/>
      <c r="F10" s="71"/>
      <c r="G10" s="70"/>
      <c r="H10" s="72"/>
      <c r="I10" s="68"/>
      <c r="J10" s="69"/>
      <c r="K10" s="71"/>
      <c r="L10" s="73"/>
      <c r="M10" s="73"/>
      <c r="N10" s="73"/>
      <c r="O10" s="73"/>
      <c r="P10" s="73"/>
      <c r="Q10" s="73"/>
      <c r="R10" s="73"/>
      <c r="S10" s="73"/>
      <c r="T10" s="73"/>
      <c r="U10" s="88"/>
      <c r="V10" s="74"/>
      <c r="W10" s="75"/>
      <c r="X10" s="75"/>
      <c r="Y10" s="75"/>
      <c r="Z10" s="76"/>
      <c r="AA10" s="52"/>
      <c r="AB10" s="61"/>
      <c r="AC10" s="61"/>
      <c r="AD10" s="61"/>
      <c r="AE10" s="61"/>
      <c r="AF10" s="61"/>
      <c r="AG10" s="61"/>
      <c r="AH10" s="61"/>
      <c r="AI10" s="61"/>
      <c r="AJ10" s="6"/>
      <c r="AK10" s="6"/>
      <c r="AL10" s="6"/>
      <c r="AM10" s="6"/>
      <c r="AN10" s="6"/>
      <c r="AO10" s="6"/>
    </row>
    <row r="11" spans="1:41" x14ac:dyDescent="0.2">
      <c r="A11" s="27">
        <v>1</v>
      </c>
      <c r="B11" s="77" t="s">
        <v>22</v>
      </c>
      <c r="C11" s="36">
        <v>10</v>
      </c>
      <c r="D11" s="36">
        <v>1300</v>
      </c>
      <c r="E11" s="36">
        <v>100</v>
      </c>
      <c r="F11" s="65">
        <v>7.6999999999999999E-2</v>
      </c>
      <c r="G11" s="66">
        <v>89</v>
      </c>
      <c r="H11" s="89">
        <v>3540000</v>
      </c>
      <c r="I11" s="37"/>
      <c r="J11" s="37"/>
      <c r="K11" s="89">
        <v>2400000</v>
      </c>
      <c r="L11" s="80">
        <v>19</v>
      </c>
      <c r="M11" s="80">
        <v>19</v>
      </c>
      <c r="N11" s="80">
        <v>20</v>
      </c>
      <c r="O11" s="80">
        <v>20</v>
      </c>
      <c r="P11" s="80">
        <v>17</v>
      </c>
      <c r="Q11" s="80">
        <v>20</v>
      </c>
      <c r="R11" s="80">
        <v>18</v>
      </c>
      <c r="S11" s="80">
        <v>20</v>
      </c>
      <c r="T11" s="81">
        <v>20</v>
      </c>
      <c r="U11" s="82">
        <f t="shared" ref="U11:U34" si="0">SUM(L11:T11)</f>
        <v>173</v>
      </c>
      <c r="V11" s="92">
        <v>2400000</v>
      </c>
      <c r="W11" s="67">
        <v>1900000</v>
      </c>
      <c r="X11" s="67">
        <v>2105000</v>
      </c>
      <c r="Y11" s="67">
        <v>2330000</v>
      </c>
      <c r="Z11" s="63"/>
      <c r="AA11" s="52"/>
      <c r="AB11" s="4"/>
      <c r="AC11" s="4"/>
      <c r="AD11" s="4"/>
      <c r="AE11" s="4"/>
      <c r="AF11" s="4"/>
      <c r="AG11" s="4"/>
      <c r="AH11" s="4"/>
      <c r="AI11" s="4"/>
      <c r="AJ11" s="6"/>
      <c r="AK11" s="6"/>
      <c r="AL11" s="6"/>
      <c r="AM11" s="6"/>
      <c r="AN11" s="6"/>
      <c r="AO11" s="6"/>
    </row>
    <row r="12" spans="1:41" x14ac:dyDescent="0.2">
      <c r="A12" s="27">
        <v>2</v>
      </c>
      <c r="B12" s="78" t="s">
        <v>34</v>
      </c>
      <c r="C12" s="29">
        <v>4</v>
      </c>
      <c r="D12" s="29">
        <v>1000</v>
      </c>
      <c r="E12" s="29">
        <v>220</v>
      </c>
      <c r="F12" s="35">
        <v>0.22</v>
      </c>
      <c r="G12" s="31">
        <v>178</v>
      </c>
      <c r="H12" s="90">
        <v>2510000</v>
      </c>
      <c r="I12" s="5"/>
      <c r="J12" s="5"/>
      <c r="K12" s="90">
        <v>1500000</v>
      </c>
      <c r="L12" s="84">
        <v>13</v>
      </c>
      <c r="M12" s="84">
        <v>19</v>
      </c>
      <c r="N12" s="84">
        <v>17</v>
      </c>
      <c r="O12" s="84">
        <v>20</v>
      </c>
      <c r="P12" s="84">
        <v>13</v>
      </c>
      <c r="Q12" s="84">
        <v>20</v>
      </c>
      <c r="R12" s="84">
        <v>19</v>
      </c>
      <c r="S12" s="84">
        <v>19</v>
      </c>
      <c r="T12" s="83">
        <v>18</v>
      </c>
      <c r="U12" s="85">
        <f t="shared" si="0"/>
        <v>158</v>
      </c>
      <c r="V12" s="93">
        <v>1500000</v>
      </c>
      <c r="W12" s="33">
        <v>1280000</v>
      </c>
      <c r="X12" s="33">
        <v>1350000</v>
      </c>
      <c r="Y12" s="33">
        <v>1370000</v>
      </c>
      <c r="Z12" s="55"/>
      <c r="AA12" s="52"/>
      <c r="AB12" s="4"/>
      <c r="AC12" s="4"/>
      <c r="AD12" s="4"/>
      <c r="AE12" s="4"/>
      <c r="AF12" s="4"/>
      <c r="AG12" s="4"/>
      <c r="AH12" s="4"/>
      <c r="AI12" s="6"/>
      <c r="AJ12" s="6"/>
      <c r="AK12" s="6"/>
      <c r="AL12" s="6"/>
      <c r="AM12" s="6"/>
      <c r="AN12" s="6"/>
    </row>
    <row r="13" spans="1:41" x14ac:dyDescent="0.2">
      <c r="A13" s="27">
        <v>3</v>
      </c>
      <c r="B13" s="78" t="s">
        <v>38</v>
      </c>
      <c r="C13" s="29">
        <v>21</v>
      </c>
      <c r="D13" s="29">
        <v>2400</v>
      </c>
      <c r="E13" s="29">
        <v>1460</v>
      </c>
      <c r="F13" s="30">
        <v>0.60799999999999998</v>
      </c>
      <c r="G13" s="31">
        <v>30</v>
      </c>
      <c r="H13" s="93">
        <v>3143000</v>
      </c>
      <c r="I13" s="5"/>
      <c r="J13" s="5"/>
      <c r="K13" s="90">
        <v>2200000</v>
      </c>
      <c r="L13" s="32">
        <v>16</v>
      </c>
      <c r="M13" s="32">
        <v>19</v>
      </c>
      <c r="N13" s="32">
        <v>19</v>
      </c>
      <c r="O13" s="32">
        <v>16</v>
      </c>
      <c r="P13" s="32">
        <v>17</v>
      </c>
      <c r="Q13" s="32">
        <v>20</v>
      </c>
      <c r="R13" s="32">
        <v>16</v>
      </c>
      <c r="S13" s="32">
        <v>19</v>
      </c>
      <c r="T13" s="5">
        <v>16</v>
      </c>
      <c r="U13" s="85">
        <f t="shared" si="0"/>
        <v>158</v>
      </c>
      <c r="V13" s="93">
        <v>2100000</v>
      </c>
      <c r="W13" s="33">
        <v>1990000</v>
      </c>
      <c r="X13" s="33">
        <v>2000000</v>
      </c>
      <c r="Y13" s="33">
        <v>2300000</v>
      </c>
      <c r="Z13" s="55"/>
      <c r="AA13" s="52"/>
      <c r="AB13" s="4"/>
      <c r="AC13" s="4"/>
      <c r="AD13" s="4"/>
      <c r="AE13" s="4"/>
      <c r="AF13" s="4"/>
      <c r="AG13" s="4"/>
      <c r="AH13" s="4"/>
      <c r="AI13" s="6"/>
      <c r="AJ13" s="6"/>
      <c r="AK13" s="6"/>
      <c r="AL13" s="6"/>
      <c r="AM13" s="6"/>
      <c r="AN13" s="6"/>
    </row>
    <row r="14" spans="1:41" x14ac:dyDescent="0.2">
      <c r="A14" s="27">
        <v>4</v>
      </c>
      <c r="B14" s="78" t="s">
        <v>24</v>
      </c>
      <c r="C14" s="38" t="s">
        <v>41</v>
      </c>
      <c r="D14" s="29">
        <v>0</v>
      </c>
      <c r="E14" s="29"/>
      <c r="F14" s="35"/>
      <c r="G14" s="31" t="s">
        <v>43</v>
      </c>
      <c r="H14" s="93">
        <v>1650000</v>
      </c>
      <c r="I14" s="5" t="s">
        <v>42</v>
      </c>
      <c r="J14" s="5">
        <v>400000</v>
      </c>
      <c r="K14" s="90">
        <v>1100000</v>
      </c>
      <c r="L14" s="32">
        <v>19</v>
      </c>
      <c r="M14" s="32">
        <v>19</v>
      </c>
      <c r="N14" s="32">
        <v>19</v>
      </c>
      <c r="O14" s="32">
        <v>15</v>
      </c>
      <c r="P14" s="32">
        <v>13</v>
      </c>
      <c r="Q14" s="32">
        <v>20</v>
      </c>
      <c r="R14" s="32">
        <v>18</v>
      </c>
      <c r="S14" s="32">
        <v>10</v>
      </c>
      <c r="T14" s="5">
        <v>20</v>
      </c>
      <c r="U14" s="86">
        <f t="shared" si="0"/>
        <v>153</v>
      </c>
      <c r="V14" s="93">
        <v>1000000</v>
      </c>
      <c r="W14" s="33">
        <v>440000</v>
      </c>
      <c r="X14" s="33">
        <v>868000</v>
      </c>
      <c r="Y14" s="33">
        <v>870000</v>
      </c>
      <c r="Z14" s="33"/>
      <c r="AA14" s="52"/>
      <c r="AB14" s="4"/>
      <c r="AC14" s="4"/>
      <c r="AD14" s="4"/>
      <c r="AE14" s="4"/>
      <c r="AF14" s="4"/>
      <c r="AG14" s="4"/>
      <c r="AH14" s="4"/>
      <c r="AI14" s="4"/>
      <c r="AJ14" s="6"/>
      <c r="AK14" s="6"/>
      <c r="AL14" s="6"/>
      <c r="AM14" s="6"/>
      <c r="AN14" s="6"/>
      <c r="AO14" s="6"/>
    </row>
    <row r="15" spans="1:41" x14ac:dyDescent="0.2">
      <c r="A15" s="27">
        <v>5</v>
      </c>
      <c r="B15" s="78" t="s">
        <v>37</v>
      </c>
      <c r="C15" s="29">
        <v>4</v>
      </c>
      <c r="D15" s="29">
        <v>550</v>
      </c>
      <c r="E15" s="29">
        <v>130</v>
      </c>
      <c r="F15" s="35">
        <v>0.23599999999999999</v>
      </c>
      <c r="G15" s="31">
        <v>139</v>
      </c>
      <c r="H15" s="93">
        <v>700000</v>
      </c>
      <c r="I15" s="5">
        <v>185000</v>
      </c>
      <c r="J15" s="5">
        <v>215000</v>
      </c>
      <c r="K15" s="90">
        <v>490000</v>
      </c>
      <c r="L15" s="32">
        <v>14</v>
      </c>
      <c r="M15" s="32">
        <v>17</v>
      </c>
      <c r="N15" s="32">
        <v>20</v>
      </c>
      <c r="O15" s="32">
        <v>20</v>
      </c>
      <c r="P15" s="32">
        <v>12</v>
      </c>
      <c r="Q15" s="32">
        <v>20</v>
      </c>
      <c r="R15" s="32">
        <v>18</v>
      </c>
      <c r="S15" s="32">
        <v>17</v>
      </c>
      <c r="T15" s="5">
        <v>15</v>
      </c>
      <c r="U15" s="85">
        <f t="shared" si="0"/>
        <v>153</v>
      </c>
      <c r="V15" s="93">
        <v>490000</v>
      </c>
      <c r="W15" s="33">
        <v>450000</v>
      </c>
      <c r="X15" s="33">
        <v>490000</v>
      </c>
      <c r="Y15" s="33">
        <v>490000</v>
      </c>
      <c r="Z15" s="33"/>
      <c r="AA15" s="52"/>
      <c r="AB15" s="4"/>
      <c r="AC15" s="4"/>
      <c r="AD15" s="4"/>
      <c r="AE15" s="4"/>
      <c r="AF15" s="4"/>
      <c r="AG15" s="4"/>
      <c r="AH15" s="4"/>
      <c r="AI15" s="4"/>
      <c r="AJ15" s="6"/>
      <c r="AK15" s="6"/>
      <c r="AL15" s="6"/>
      <c r="AM15" s="6"/>
      <c r="AN15" s="6"/>
      <c r="AO15" s="6"/>
    </row>
    <row r="16" spans="1:41" ht="25.5" x14ac:dyDescent="0.2">
      <c r="A16" s="27">
        <v>6</v>
      </c>
      <c r="B16" s="79" t="s">
        <v>55</v>
      </c>
      <c r="C16" s="29">
        <v>11</v>
      </c>
      <c r="D16" s="29">
        <v>400</v>
      </c>
      <c r="E16" s="29">
        <v>150</v>
      </c>
      <c r="F16" s="35">
        <v>0.375</v>
      </c>
      <c r="G16" s="31">
        <v>69</v>
      </c>
      <c r="H16" s="93">
        <v>888000</v>
      </c>
      <c r="I16" s="5">
        <v>174250</v>
      </c>
      <c r="J16" s="5">
        <v>199250</v>
      </c>
      <c r="K16" s="90">
        <v>500000</v>
      </c>
      <c r="L16" s="32">
        <v>15</v>
      </c>
      <c r="M16" s="32">
        <v>16</v>
      </c>
      <c r="N16" s="32">
        <v>19</v>
      </c>
      <c r="O16" s="32">
        <v>16</v>
      </c>
      <c r="P16" s="32">
        <v>12</v>
      </c>
      <c r="Q16" s="32">
        <v>19</v>
      </c>
      <c r="R16" s="32">
        <v>20</v>
      </c>
      <c r="S16" s="32">
        <v>17</v>
      </c>
      <c r="T16" s="5">
        <v>17</v>
      </c>
      <c r="U16" s="85">
        <f t="shared" si="0"/>
        <v>151</v>
      </c>
      <c r="V16" s="93">
        <v>500000</v>
      </c>
      <c r="W16" s="33">
        <v>500000</v>
      </c>
      <c r="X16" s="33">
        <v>500000</v>
      </c>
      <c r="Y16" s="33">
        <v>500000</v>
      </c>
      <c r="Z16" s="33"/>
      <c r="AA16" s="52"/>
      <c r="AB16" s="4"/>
      <c r="AC16" s="4"/>
      <c r="AD16" s="4"/>
      <c r="AE16" s="4"/>
      <c r="AF16" s="4"/>
      <c r="AG16" s="4"/>
      <c r="AH16" s="4"/>
      <c r="AI16" s="4"/>
      <c r="AJ16" s="6"/>
      <c r="AK16" s="6"/>
      <c r="AL16" s="6"/>
      <c r="AM16" s="6"/>
      <c r="AN16" s="6"/>
      <c r="AO16" s="6"/>
    </row>
    <row r="17" spans="1:41" x14ac:dyDescent="0.2">
      <c r="A17" s="27">
        <v>7</v>
      </c>
      <c r="B17" s="78" t="s">
        <v>17</v>
      </c>
      <c r="C17" s="29">
        <v>26</v>
      </c>
      <c r="D17" s="29">
        <v>5500</v>
      </c>
      <c r="E17" s="29">
        <v>3000</v>
      </c>
      <c r="F17" s="35">
        <v>0.54500000000000004</v>
      </c>
      <c r="G17" s="31">
        <v>39</v>
      </c>
      <c r="H17" s="93">
        <v>5054638</v>
      </c>
      <c r="I17" s="5">
        <v>800000</v>
      </c>
      <c r="J17" s="5">
        <v>1800000</v>
      </c>
      <c r="K17" s="90">
        <v>2663000</v>
      </c>
      <c r="L17" s="32">
        <v>17</v>
      </c>
      <c r="M17" s="32">
        <v>16</v>
      </c>
      <c r="N17" s="32">
        <v>18</v>
      </c>
      <c r="O17" s="32">
        <v>19</v>
      </c>
      <c r="P17" s="32">
        <v>11</v>
      </c>
      <c r="Q17" s="32">
        <v>19</v>
      </c>
      <c r="R17" s="32">
        <v>19</v>
      </c>
      <c r="S17" s="32">
        <v>18</v>
      </c>
      <c r="T17" s="5">
        <v>12</v>
      </c>
      <c r="U17" s="85">
        <f t="shared" si="0"/>
        <v>149</v>
      </c>
      <c r="V17" s="93">
        <v>2540000</v>
      </c>
      <c r="W17" s="33">
        <v>2400000</v>
      </c>
      <c r="X17" s="33">
        <v>2400000</v>
      </c>
      <c r="Y17" s="33">
        <v>2540000</v>
      </c>
      <c r="Z17" s="33"/>
      <c r="AA17" s="52"/>
      <c r="AB17" s="4"/>
      <c r="AC17" s="4"/>
      <c r="AD17" s="4"/>
      <c r="AE17" s="4"/>
      <c r="AF17" s="4"/>
      <c r="AG17" s="4"/>
      <c r="AH17" s="4"/>
      <c r="AI17" s="4"/>
      <c r="AJ17" s="6"/>
      <c r="AK17" s="6"/>
      <c r="AL17" s="6"/>
      <c r="AM17" s="6"/>
      <c r="AN17" s="6"/>
      <c r="AO17" s="6"/>
    </row>
    <row r="18" spans="1:41" x14ac:dyDescent="0.2">
      <c r="A18" s="27">
        <v>8</v>
      </c>
      <c r="B18" s="78" t="s">
        <v>21</v>
      </c>
      <c r="C18" s="34" t="s">
        <v>41</v>
      </c>
      <c r="D18" s="29">
        <v>0</v>
      </c>
      <c r="E18" s="29"/>
      <c r="F18" s="35"/>
      <c r="G18" s="31" t="s">
        <v>43</v>
      </c>
      <c r="H18" s="93">
        <v>820000</v>
      </c>
      <c r="I18" s="5" t="s">
        <v>42</v>
      </c>
      <c r="J18" s="5">
        <v>0</v>
      </c>
      <c r="K18" s="90">
        <v>350000</v>
      </c>
      <c r="L18" s="32">
        <v>17</v>
      </c>
      <c r="M18" s="32">
        <v>17</v>
      </c>
      <c r="N18" s="32">
        <v>17</v>
      </c>
      <c r="O18" s="32">
        <v>13</v>
      </c>
      <c r="P18" s="32">
        <v>14</v>
      </c>
      <c r="Q18" s="32">
        <v>17</v>
      </c>
      <c r="R18" s="32">
        <v>16</v>
      </c>
      <c r="S18" s="32">
        <v>19</v>
      </c>
      <c r="T18" s="5">
        <v>17</v>
      </c>
      <c r="U18" s="85">
        <f t="shared" si="0"/>
        <v>147</v>
      </c>
      <c r="V18" s="93">
        <v>200000</v>
      </c>
      <c r="W18" s="3"/>
      <c r="X18" s="33"/>
      <c r="Y18" s="33">
        <v>250000</v>
      </c>
      <c r="Z18" s="33"/>
      <c r="AA18" s="52"/>
      <c r="AB18" s="4"/>
      <c r="AC18" s="4"/>
      <c r="AD18" s="4"/>
      <c r="AE18" s="4"/>
      <c r="AF18" s="4"/>
      <c r="AG18" s="4"/>
      <c r="AH18" s="4"/>
      <c r="AI18" s="4"/>
      <c r="AJ18" s="6"/>
      <c r="AK18" s="6"/>
      <c r="AL18" s="6"/>
      <c r="AM18" s="6"/>
      <c r="AN18" s="6"/>
      <c r="AO18" s="6"/>
    </row>
    <row r="19" spans="1:41" x14ac:dyDescent="0.2">
      <c r="A19" s="27">
        <v>9</v>
      </c>
      <c r="B19" s="78" t="s">
        <v>31</v>
      </c>
      <c r="C19" s="29">
        <v>4</v>
      </c>
      <c r="D19" s="29">
        <v>300</v>
      </c>
      <c r="E19" s="29">
        <v>205</v>
      </c>
      <c r="F19" s="30">
        <v>0.68300000000000005</v>
      </c>
      <c r="G19" s="31">
        <v>80</v>
      </c>
      <c r="H19" s="93">
        <v>745000</v>
      </c>
      <c r="I19" s="5">
        <v>29000</v>
      </c>
      <c r="J19" s="5">
        <v>75000</v>
      </c>
      <c r="K19" s="90">
        <v>520000</v>
      </c>
      <c r="L19" s="32">
        <v>18</v>
      </c>
      <c r="M19" s="32">
        <v>17</v>
      </c>
      <c r="N19" s="32">
        <v>18</v>
      </c>
      <c r="O19" s="32">
        <v>15</v>
      </c>
      <c r="P19" s="32">
        <v>12</v>
      </c>
      <c r="Q19" s="32">
        <v>20</v>
      </c>
      <c r="R19" s="32">
        <v>19</v>
      </c>
      <c r="S19" s="32">
        <v>11</v>
      </c>
      <c r="T19" s="5">
        <v>14</v>
      </c>
      <c r="U19" s="85">
        <f t="shared" si="0"/>
        <v>144</v>
      </c>
      <c r="V19" s="93">
        <v>300000</v>
      </c>
      <c r="W19" s="33">
        <v>180000</v>
      </c>
      <c r="X19" s="33">
        <v>260000</v>
      </c>
      <c r="Y19" s="33">
        <v>300000</v>
      </c>
      <c r="Z19" s="33"/>
      <c r="AA19" s="52"/>
      <c r="AB19" s="4"/>
      <c r="AC19" s="4"/>
      <c r="AD19" s="4"/>
      <c r="AE19" s="4"/>
      <c r="AF19" s="4"/>
      <c r="AG19" s="4"/>
      <c r="AH19" s="4"/>
      <c r="AI19" s="4"/>
      <c r="AJ19" s="6"/>
      <c r="AK19" s="6"/>
      <c r="AL19" s="6"/>
      <c r="AM19" s="6"/>
      <c r="AN19" s="6"/>
      <c r="AO19" s="6"/>
    </row>
    <row r="20" spans="1:41" x14ac:dyDescent="0.2">
      <c r="A20" s="27">
        <v>10</v>
      </c>
      <c r="B20" s="78" t="s">
        <v>35</v>
      </c>
      <c r="C20" s="29">
        <v>2</v>
      </c>
      <c r="D20" s="29">
        <v>800</v>
      </c>
      <c r="E20" s="29">
        <v>100</v>
      </c>
      <c r="F20" s="35">
        <v>0.125</v>
      </c>
      <c r="G20" s="31">
        <v>230</v>
      </c>
      <c r="H20" s="93">
        <v>824400</v>
      </c>
      <c r="I20" s="5">
        <v>124400</v>
      </c>
      <c r="J20" s="5">
        <v>174400</v>
      </c>
      <c r="K20" s="90">
        <v>500000</v>
      </c>
      <c r="L20" s="32">
        <v>16</v>
      </c>
      <c r="M20" s="32">
        <v>15</v>
      </c>
      <c r="N20" s="32">
        <v>17</v>
      </c>
      <c r="O20" s="32">
        <v>16</v>
      </c>
      <c r="P20" s="32">
        <v>12</v>
      </c>
      <c r="Q20" s="32">
        <v>20</v>
      </c>
      <c r="R20" s="32">
        <v>16</v>
      </c>
      <c r="S20" s="32">
        <v>20</v>
      </c>
      <c r="T20" s="5">
        <v>12</v>
      </c>
      <c r="U20" s="85">
        <f t="shared" si="0"/>
        <v>144</v>
      </c>
      <c r="V20" s="93">
        <v>500000</v>
      </c>
      <c r="W20" s="33">
        <v>450000</v>
      </c>
      <c r="X20" s="33">
        <v>450000</v>
      </c>
      <c r="Y20" s="33">
        <v>490000</v>
      </c>
      <c r="Z20" s="33"/>
      <c r="AA20" s="52"/>
      <c r="AB20" s="4"/>
      <c r="AC20" s="4"/>
      <c r="AD20" s="4"/>
      <c r="AE20" s="4"/>
      <c r="AF20" s="4"/>
      <c r="AG20" s="4"/>
      <c r="AH20" s="4"/>
      <c r="AI20" s="4"/>
      <c r="AJ20" s="6"/>
      <c r="AK20" s="6"/>
      <c r="AL20" s="6"/>
      <c r="AM20" s="6"/>
      <c r="AN20" s="6"/>
      <c r="AO20" s="6"/>
    </row>
    <row r="21" spans="1:41" x14ac:dyDescent="0.2">
      <c r="A21" s="27">
        <v>11</v>
      </c>
      <c r="B21" s="78" t="s">
        <v>20</v>
      </c>
      <c r="C21" s="34" t="s">
        <v>40</v>
      </c>
      <c r="D21" s="29">
        <v>0</v>
      </c>
      <c r="E21" s="29"/>
      <c r="F21" s="35"/>
      <c r="G21" s="31" t="s">
        <v>43</v>
      </c>
      <c r="H21" s="93">
        <v>182000</v>
      </c>
      <c r="I21" s="5" t="s">
        <v>42</v>
      </c>
      <c r="J21" s="5">
        <v>0</v>
      </c>
      <c r="K21" s="90">
        <v>60000</v>
      </c>
      <c r="L21" s="32">
        <v>15</v>
      </c>
      <c r="M21" s="32">
        <v>17</v>
      </c>
      <c r="N21" s="32">
        <v>19</v>
      </c>
      <c r="O21" s="32">
        <v>10</v>
      </c>
      <c r="P21" s="32">
        <v>14</v>
      </c>
      <c r="Q21" s="32">
        <v>15</v>
      </c>
      <c r="R21" s="32">
        <v>18</v>
      </c>
      <c r="S21" s="32">
        <v>20</v>
      </c>
      <c r="T21" s="5">
        <v>10</v>
      </c>
      <c r="U21" s="85">
        <f t="shared" si="0"/>
        <v>138</v>
      </c>
      <c r="V21" s="93">
        <v>60000</v>
      </c>
      <c r="W21" s="3"/>
      <c r="X21" s="33">
        <v>60000</v>
      </c>
      <c r="Y21" s="33">
        <v>60000</v>
      </c>
      <c r="Z21" s="33"/>
      <c r="AA21" s="52"/>
      <c r="AB21" s="4"/>
      <c r="AC21" s="4"/>
      <c r="AD21" s="4"/>
      <c r="AE21" s="4"/>
      <c r="AF21" s="4"/>
      <c r="AG21" s="4"/>
      <c r="AH21" s="4"/>
      <c r="AI21" s="4"/>
      <c r="AJ21" s="6"/>
      <c r="AK21" s="6"/>
      <c r="AL21" s="6"/>
      <c r="AM21" s="6"/>
      <c r="AN21" s="6"/>
      <c r="AO21" s="6"/>
    </row>
    <row r="22" spans="1:41" x14ac:dyDescent="0.2">
      <c r="A22" s="27">
        <v>12</v>
      </c>
      <c r="B22" s="78" t="s">
        <v>25</v>
      </c>
      <c r="C22" s="29">
        <v>6</v>
      </c>
      <c r="D22" s="29">
        <v>600</v>
      </c>
      <c r="E22" s="29">
        <v>50</v>
      </c>
      <c r="F22" s="35">
        <v>8.3000000000000004E-2</v>
      </c>
      <c r="G22" s="31">
        <v>100</v>
      </c>
      <c r="H22" s="93">
        <v>996000</v>
      </c>
      <c r="I22" s="5">
        <v>293000</v>
      </c>
      <c r="J22" s="5">
        <v>306000</v>
      </c>
      <c r="K22" s="90">
        <v>510000</v>
      </c>
      <c r="L22" s="32">
        <v>13</v>
      </c>
      <c r="M22" s="32">
        <v>14</v>
      </c>
      <c r="N22" s="32">
        <v>18</v>
      </c>
      <c r="O22" s="32">
        <v>15</v>
      </c>
      <c r="P22" s="32">
        <v>8</v>
      </c>
      <c r="Q22" s="32">
        <v>20</v>
      </c>
      <c r="R22" s="32">
        <v>16</v>
      </c>
      <c r="S22" s="32">
        <v>18</v>
      </c>
      <c r="T22" s="5">
        <v>11</v>
      </c>
      <c r="U22" s="85">
        <f t="shared" si="0"/>
        <v>133</v>
      </c>
      <c r="V22" s="93">
        <v>400000</v>
      </c>
      <c r="W22" s="33">
        <v>250000</v>
      </c>
      <c r="X22" s="33">
        <v>300000</v>
      </c>
      <c r="Y22" s="33">
        <v>394000</v>
      </c>
      <c r="Z22" s="33"/>
      <c r="AA22" s="52"/>
      <c r="AB22" s="4"/>
      <c r="AC22" s="4"/>
      <c r="AD22" s="4"/>
      <c r="AE22" s="4"/>
      <c r="AF22" s="4"/>
      <c r="AG22" s="4"/>
      <c r="AH22" s="4"/>
      <c r="AI22" s="4"/>
      <c r="AJ22" s="6"/>
      <c r="AK22" s="6"/>
      <c r="AL22" s="6"/>
      <c r="AM22" s="6"/>
      <c r="AN22" s="6"/>
      <c r="AO22" s="6"/>
    </row>
    <row r="23" spans="1:41" x14ac:dyDescent="0.2">
      <c r="A23" s="27">
        <v>13</v>
      </c>
      <c r="B23" s="78" t="s">
        <v>26</v>
      </c>
      <c r="C23" s="29">
        <v>6</v>
      </c>
      <c r="D23" s="29">
        <v>1100</v>
      </c>
      <c r="E23" s="29">
        <v>350</v>
      </c>
      <c r="F23" s="35">
        <v>0.318</v>
      </c>
      <c r="G23" s="31">
        <v>73</v>
      </c>
      <c r="H23" s="93">
        <v>840000</v>
      </c>
      <c r="I23" s="5">
        <v>268000</v>
      </c>
      <c r="J23" s="5">
        <v>328000</v>
      </c>
      <c r="K23" s="90">
        <v>332000</v>
      </c>
      <c r="L23" s="32">
        <v>13</v>
      </c>
      <c r="M23" s="32">
        <v>16</v>
      </c>
      <c r="N23" s="32">
        <v>18</v>
      </c>
      <c r="O23" s="32">
        <v>13</v>
      </c>
      <c r="P23" s="32">
        <v>8</v>
      </c>
      <c r="Q23" s="32">
        <v>20</v>
      </c>
      <c r="R23" s="32">
        <v>19</v>
      </c>
      <c r="S23" s="32">
        <v>14</v>
      </c>
      <c r="T23" s="5">
        <v>11</v>
      </c>
      <c r="U23" s="85">
        <f t="shared" si="0"/>
        <v>132</v>
      </c>
      <c r="V23" s="93">
        <v>300000</v>
      </c>
      <c r="W23" s="33">
        <v>230000</v>
      </c>
      <c r="X23" s="33">
        <v>264000</v>
      </c>
      <c r="Y23" s="33">
        <v>296000</v>
      </c>
      <c r="Z23" s="33"/>
      <c r="AA23" s="52"/>
      <c r="AB23" s="4"/>
      <c r="AC23" s="4"/>
      <c r="AD23" s="4"/>
      <c r="AE23" s="4"/>
      <c r="AF23" s="4"/>
      <c r="AG23" s="4"/>
      <c r="AH23" s="4"/>
      <c r="AI23" s="4"/>
      <c r="AJ23" s="6"/>
      <c r="AK23" s="6"/>
      <c r="AL23" s="6"/>
      <c r="AM23" s="6"/>
      <c r="AN23" s="6"/>
      <c r="AO23" s="6"/>
    </row>
    <row r="24" spans="1:41" x14ac:dyDescent="0.2">
      <c r="A24" s="27">
        <v>14</v>
      </c>
      <c r="B24" s="78" t="s">
        <v>18</v>
      </c>
      <c r="C24" s="29">
        <v>3</v>
      </c>
      <c r="D24" s="29">
        <v>550</v>
      </c>
      <c r="E24" s="29">
        <v>100</v>
      </c>
      <c r="F24" s="35">
        <v>0.182</v>
      </c>
      <c r="G24" s="31">
        <v>189</v>
      </c>
      <c r="H24" s="93">
        <v>1120000</v>
      </c>
      <c r="I24" s="5">
        <v>230000</v>
      </c>
      <c r="J24" s="5">
        <v>260000</v>
      </c>
      <c r="K24" s="90">
        <v>680000</v>
      </c>
      <c r="L24" s="32">
        <v>9</v>
      </c>
      <c r="M24" s="32">
        <v>14</v>
      </c>
      <c r="N24" s="32">
        <v>16</v>
      </c>
      <c r="O24" s="32">
        <v>16</v>
      </c>
      <c r="P24" s="32">
        <v>13</v>
      </c>
      <c r="Q24" s="32">
        <v>18</v>
      </c>
      <c r="R24" s="32">
        <v>16</v>
      </c>
      <c r="S24" s="32">
        <v>15</v>
      </c>
      <c r="T24" s="5">
        <v>14</v>
      </c>
      <c r="U24" s="85">
        <f t="shared" si="0"/>
        <v>131</v>
      </c>
      <c r="V24" s="93">
        <v>450000</v>
      </c>
      <c r="W24" s="33">
        <v>500000</v>
      </c>
      <c r="X24" s="33">
        <v>467000</v>
      </c>
      <c r="Y24" s="33">
        <v>300000</v>
      </c>
      <c r="Z24" s="33"/>
      <c r="AA24" s="52"/>
      <c r="AB24" s="4"/>
      <c r="AC24" s="4"/>
      <c r="AD24" s="4"/>
      <c r="AE24" s="4"/>
      <c r="AF24" s="4"/>
      <c r="AG24" s="4"/>
      <c r="AH24" s="4"/>
      <c r="AI24" s="4"/>
      <c r="AJ24" s="6"/>
      <c r="AK24" s="6"/>
      <c r="AL24" s="6"/>
      <c r="AM24" s="6"/>
      <c r="AN24" s="6"/>
      <c r="AO24" s="6"/>
    </row>
    <row r="25" spans="1:41" x14ac:dyDescent="0.2">
      <c r="A25" s="27">
        <v>15</v>
      </c>
      <c r="B25" s="78" t="s">
        <v>39</v>
      </c>
      <c r="C25" s="29">
        <v>4</v>
      </c>
      <c r="D25" s="29">
        <v>300</v>
      </c>
      <c r="E25" s="29">
        <v>210</v>
      </c>
      <c r="F25" s="30">
        <v>0.7</v>
      </c>
      <c r="G25" s="31">
        <v>100</v>
      </c>
      <c r="H25" s="93">
        <v>473000</v>
      </c>
      <c r="I25" s="5">
        <v>30000</v>
      </c>
      <c r="J25" s="5">
        <v>30000</v>
      </c>
      <c r="K25" s="90">
        <v>305000</v>
      </c>
      <c r="L25" s="32">
        <v>10</v>
      </c>
      <c r="M25" s="32">
        <v>15</v>
      </c>
      <c r="N25" s="32">
        <v>17</v>
      </c>
      <c r="O25" s="32">
        <v>13</v>
      </c>
      <c r="P25" s="32">
        <v>11</v>
      </c>
      <c r="Q25" s="32">
        <v>18</v>
      </c>
      <c r="R25" s="32">
        <v>15</v>
      </c>
      <c r="S25" s="32">
        <v>16</v>
      </c>
      <c r="T25" s="5">
        <v>16</v>
      </c>
      <c r="U25" s="85">
        <f t="shared" si="0"/>
        <v>131</v>
      </c>
      <c r="V25" s="93">
        <v>200000</v>
      </c>
      <c r="W25" s="33">
        <v>190000</v>
      </c>
      <c r="X25" s="33">
        <v>234000</v>
      </c>
      <c r="Y25" s="33">
        <v>260000</v>
      </c>
      <c r="Z25" s="33"/>
      <c r="AA25" s="52"/>
      <c r="AB25" s="4"/>
      <c r="AC25" s="4"/>
      <c r="AD25" s="4"/>
      <c r="AE25" s="4"/>
      <c r="AF25" s="4"/>
      <c r="AG25" s="4"/>
      <c r="AH25" s="4"/>
      <c r="AI25" s="4"/>
      <c r="AJ25" s="6"/>
      <c r="AK25" s="6"/>
      <c r="AL25" s="6"/>
      <c r="AM25" s="6"/>
      <c r="AN25" s="6"/>
      <c r="AO25" s="6"/>
    </row>
    <row r="26" spans="1:41" x14ac:dyDescent="0.2">
      <c r="A26" s="27">
        <v>16</v>
      </c>
      <c r="B26" s="78" t="s">
        <v>23</v>
      </c>
      <c r="C26" s="29">
        <v>4</v>
      </c>
      <c r="D26" s="29">
        <v>200</v>
      </c>
      <c r="E26" s="29">
        <v>80</v>
      </c>
      <c r="F26" s="35">
        <v>0.4</v>
      </c>
      <c r="G26" s="31">
        <v>60</v>
      </c>
      <c r="H26" s="93">
        <v>282040</v>
      </c>
      <c r="I26" s="5">
        <v>18000</v>
      </c>
      <c r="J26" s="5">
        <v>28000</v>
      </c>
      <c r="K26" s="90">
        <v>197428</v>
      </c>
      <c r="L26" s="32">
        <v>11</v>
      </c>
      <c r="M26" s="32">
        <v>10</v>
      </c>
      <c r="N26" s="32">
        <v>18</v>
      </c>
      <c r="O26" s="32">
        <v>14</v>
      </c>
      <c r="P26" s="32">
        <v>12</v>
      </c>
      <c r="Q26" s="32">
        <v>20</v>
      </c>
      <c r="R26" s="32">
        <v>14</v>
      </c>
      <c r="S26" s="32">
        <v>12</v>
      </c>
      <c r="T26" s="5">
        <v>13</v>
      </c>
      <c r="U26" s="85">
        <f t="shared" si="0"/>
        <v>124</v>
      </c>
      <c r="V26" s="93">
        <v>150000</v>
      </c>
      <c r="W26" s="33">
        <v>90000</v>
      </c>
      <c r="X26" s="33">
        <v>100000</v>
      </c>
      <c r="Y26" s="33">
        <v>150000</v>
      </c>
      <c r="Z26" s="33"/>
      <c r="AA26" s="52"/>
      <c r="AB26" s="4"/>
      <c r="AC26" s="4"/>
      <c r="AD26" s="4"/>
      <c r="AE26" s="4"/>
      <c r="AF26" s="4"/>
      <c r="AG26" s="4"/>
      <c r="AH26" s="4"/>
      <c r="AI26" s="4"/>
      <c r="AJ26" s="6"/>
      <c r="AK26" s="6"/>
      <c r="AL26" s="6"/>
      <c r="AM26" s="6"/>
      <c r="AN26" s="6"/>
      <c r="AO26" s="6"/>
    </row>
    <row r="27" spans="1:41" x14ac:dyDescent="0.2">
      <c r="A27" s="27">
        <v>17</v>
      </c>
      <c r="B27" s="78" t="s">
        <v>19</v>
      </c>
      <c r="C27" s="29">
        <v>4</v>
      </c>
      <c r="D27" s="29">
        <v>3000</v>
      </c>
      <c r="E27" s="29">
        <v>500</v>
      </c>
      <c r="F27" s="35">
        <v>0.16700000000000001</v>
      </c>
      <c r="G27" s="31">
        <v>30</v>
      </c>
      <c r="H27" s="93">
        <v>1033000</v>
      </c>
      <c r="I27" s="5">
        <v>230000</v>
      </c>
      <c r="J27" s="5">
        <v>630000</v>
      </c>
      <c r="K27" s="90">
        <v>300000</v>
      </c>
      <c r="L27" s="32">
        <v>11</v>
      </c>
      <c r="M27" s="32">
        <v>13</v>
      </c>
      <c r="N27" s="32">
        <v>16</v>
      </c>
      <c r="O27" s="32">
        <v>14</v>
      </c>
      <c r="P27" s="32">
        <v>8</v>
      </c>
      <c r="Q27" s="32">
        <v>17</v>
      </c>
      <c r="R27" s="32">
        <v>14</v>
      </c>
      <c r="S27" s="32">
        <v>17</v>
      </c>
      <c r="T27" s="5">
        <v>13</v>
      </c>
      <c r="U27" s="85">
        <f t="shared" si="0"/>
        <v>123</v>
      </c>
      <c r="V27" s="93">
        <v>150000</v>
      </c>
      <c r="W27" s="33" t="s">
        <v>58</v>
      </c>
      <c r="X27" s="33">
        <v>150000</v>
      </c>
      <c r="Y27" s="33">
        <v>150000</v>
      </c>
      <c r="Z27" s="33"/>
      <c r="AA27" s="52"/>
      <c r="AB27" s="4"/>
      <c r="AC27" s="4"/>
      <c r="AD27" s="4"/>
      <c r="AE27" s="4"/>
      <c r="AF27" s="4"/>
      <c r="AG27" s="4"/>
      <c r="AH27" s="4"/>
      <c r="AI27" s="4"/>
      <c r="AJ27" s="6"/>
      <c r="AK27" s="6"/>
      <c r="AL27" s="6"/>
      <c r="AM27" s="6"/>
      <c r="AN27" s="6"/>
      <c r="AO27" s="6"/>
    </row>
    <row r="28" spans="1:41" x14ac:dyDescent="0.2">
      <c r="A28" s="27">
        <v>18</v>
      </c>
      <c r="B28" s="78" t="s">
        <v>33</v>
      </c>
      <c r="C28" s="38" t="s">
        <v>40</v>
      </c>
      <c r="D28" s="29">
        <v>0</v>
      </c>
      <c r="E28" s="29"/>
      <c r="F28" s="35"/>
      <c r="G28" s="31" t="s">
        <v>43</v>
      </c>
      <c r="H28" s="93">
        <v>175000</v>
      </c>
      <c r="I28" s="5" t="s">
        <v>42</v>
      </c>
      <c r="J28" s="5">
        <v>15000</v>
      </c>
      <c r="K28" s="90">
        <v>120000</v>
      </c>
      <c r="L28" s="32">
        <v>14</v>
      </c>
      <c r="M28" s="32">
        <v>16</v>
      </c>
      <c r="N28" s="32">
        <v>13</v>
      </c>
      <c r="O28" s="32">
        <v>9</v>
      </c>
      <c r="P28" s="32">
        <v>15</v>
      </c>
      <c r="Q28" s="32">
        <v>12</v>
      </c>
      <c r="R28" s="32">
        <v>14</v>
      </c>
      <c r="S28" s="32">
        <v>16</v>
      </c>
      <c r="T28" s="5">
        <v>11</v>
      </c>
      <c r="U28" s="85">
        <f t="shared" si="0"/>
        <v>120</v>
      </c>
      <c r="V28" s="93">
        <v>30000</v>
      </c>
      <c r="W28" s="33" t="s">
        <v>59</v>
      </c>
      <c r="X28" s="33" t="s">
        <v>56</v>
      </c>
      <c r="Y28" s="33" t="s">
        <v>56</v>
      </c>
      <c r="Z28" s="33"/>
      <c r="AA28" s="52"/>
      <c r="AB28" s="4"/>
      <c r="AC28" s="4"/>
      <c r="AD28" s="4"/>
      <c r="AE28" s="4"/>
      <c r="AF28" s="4"/>
      <c r="AG28" s="4"/>
      <c r="AH28" s="4"/>
      <c r="AI28" s="4"/>
      <c r="AJ28" s="6"/>
      <c r="AK28" s="6"/>
      <c r="AL28" s="6"/>
      <c r="AM28" s="6"/>
      <c r="AN28" s="6"/>
      <c r="AO28" s="6"/>
    </row>
    <row r="29" spans="1:41" x14ac:dyDescent="0.2">
      <c r="A29" s="27">
        <v>19</v>
      </c>
      <c r="B29" s="78" t="s">
        <v>36</v>
      </c>
      <c r="C29" s="29">
        <v>4</v>
      </c>
      <c r="D29" s="29">
        <v>810</v>
      </c>
      <c r="E29" s="29">
        <v>210</v>
      </c>
      <c r="F29" s="35">
        <v>0.25900000000000001</v>
      </c>
      <c r="G29" s="31">
        <v>49</v>
      </c>
      <c r="H29" s="93">
        <v>749920</v>
      </c>
      <c r="I29" s="5">
        <v>107600</v>
      </c>
      <c r="J29" s="5">
        <v>107600</v>
      </c>
      <c r="K29" s="90">
        <v>240000</v>
      </c>
      <c r="L29" s="32">
        <v>10</v>
      </c>
      <c r="M29" s="32">
        <v>12</v>
      </c>
      <c r="N29" s="32">
        <v>17</v>
      </c>
      <c r="O29" s="32">
        <v>11</v>
      </c>
      <c r="P29" s="32">
        <v>9</v>
      </c>
      <c r="Q29" s="32">
        <v>16</v>
      </c>
      <c r="R29" s="32">
        <v>16</v>
      </c>
      <c r="S29" s="32">
        <v>13</v>
      </c>
      <c r="T29" s="5">
        <v>14</v>
      </c>
      <c r="U29" s="85">
        <f t="shared" si="0"/>
        <v>118</v>
      </c>
      <c r="V29" s="93">
        <v>0</v>
      </c>
      <c r="W29" s="33">
        <v>300000</v>
      </c>
      <c r="X29" s="33">
        <v>200000</v>
      </c>
      <c r="Y29" s="33">
        <v>0</v>
      </c>
      <c r="Z29" s="33"/>
      <c r="AA29" s="52"/>
      <c r="AB29" s="4"/>
      <c r="AC29" s="4"/>
      <c r="AD29" s="4"/>
      <c r="AE29" s="4"/>
      <c r="AF29" s="4"/>
      <c r="AG29" s="4"/>
      <c r="AH29" s="4"/>
      <c r="AI29" s="4"/>
      <c r="AJ29" s="6"/>
      <c r="AK29" s="6"/>
      <c r="AL29" s="6"/>
      <c r="AM29" s="6"/>
      <c r="AN29" s="6"/>
      <c r="AO29" s="6"/>
    </row>
    <row r="30" spans="1:41" x14ac:dyDescent="0.2">
      <c r="A30" s="27">
        <v>20</v>
      </c>
      <c r="B30" s="41" t="s">
        <v>44</v>
      </c>
      <c r="C30" s="5">
        <v>4</v>
      </c>
      <c r="D30" s="5">
        <v>365</v>
      </c>
      <c r="E30" s="5">
        <v>240</v>
      </c>
      <c r="F30" s="30">
        <v>0.65700000000000003</v>
      </c>
      <c r="G30" s="39">
        <v>80</v>
      </c>
      <c r="H30" s="93">
        <v>526100</v>
      </c>
      <c r="I30" s="33">
        <v>8100</v>
      </c>
      <c r="J30" s="5">
        <v>21100</v>
      </c>
      <c r="K30" s="90">
        <v>300000</v>
      </c>
      <c r="L30" s="32">
        <v>3</v>
      </c>
      <c r="M30" s="32">
        <v>14</v>
      </c>
      <c r="N30" s="32">
        <v>18</v>
      </c>
      <c r="O30" s="40">
        <v>13</v>
      </c>
      <c r="P30" s="32">
        <v>13</v>
      </c>
      <c r="Q30" s="32">
        <v>20</v>
      </c>
      <c r="R30" s="32">
        <v>18</v>
      </c>
      <c r="S30" s="32">
        <v>13</v>
      </c>
      <c r="T30" s="5">
        <v>18</v>
      </c>
      <c r="U30" s="85">
        <f t="shared" si="0"/>
        <v>130</v>
      </c>
      <c r="V30" s="93">
        <v>250000</v>
      </c>
      <c r="W30" s="33">
        <v>230000</v>
      </c>
      <c r="X30" s="5">
        <v>250000</v>
      </c>
      <c r="Y30" s="5">
        <v>265000</v>
      </c>
      <c r="Z30" s="5"/>
      <c r="AA30" s="52"/>
      <c r="AB30" s="4"/>
      <c r="AC30" s="4"/>
      <c r="AD30" s="4"/>
      <c r="AE30" s="4"/>
      <c r="AF30" s="4"/>
      <c r="AG30" s="4"/>
      <c r="AH30" s="4"/>
      <c r="AI30" s="4"/>
      <c r="AJ30" s="6"/>
      <c r="AK30" s="6"/>
      <c r="AL30" s="6"/>
      <c r="AM30" s="6"/>
      <c r="AN30" s="6"/>
      <c r="AO30" s="6"/>
    </row>
    <row r="31" spans="1:41" x14ac:dyDescent="0.2">
      <c r="A31" s="27">
        <v>21</v>
      </c>
      <c r="B31" s="78" t="s">
        <v>28</v>
      </c>
      <c r="C31" s="29">
        <v>1</v>
      </c>
      <c r="D31" s="29">
        <v>750</v>
      </c>
      <c r="E31" s="29">
        <v>300</v>
      </c>
      <c r="F31" s="35">
        <v>0.4</v>
      </c>
      <c r="G31" s="31">
        <v>180</v>
      </c>
      <c r="H31" s="93">
        <v>134000</v>
      </c>
      <c r="I31" s="5">
        <v>41000</v>
      </c>
      <c r="J31" s="5">
        <v>51000</v>
      </c>
      <c r="K31" s="90">
        <v>50000</v>
      </c>
      <c r="L31" s="32">
        <v>12</v>
      </c>
      <c r="M31" s="32">
        <v>13</v>
      </c>
      <c r="N31" s="32">
        <v>14</v>
      </c>
      <c r="O31" s="32">
        <v>15</v>
      </c>
      <c r="P31" s="32">
        <v>9</v>
      </c>
      <c r="Q31" s="32">
        <v>17</v>
      </c>
      <c r="R31" s="32">
        <v>18</v>
      </c>
      <c r="S31" s="32">
        <v>8</v>
      </c>
      <c r="T31" s="5">
        <v>10</v>
      </c>
      <c r="U31" s="85">
        <f t="shared" si="0"/>
        <v>116</v>
      </c>
      <c r="V31" s="93">
        <v>35000</v>
      </c>
      <c r="W31" s="33">
        <v>35000</v>
      </c>
      <c r="X31" s="33">
        <v>35000</v>
      </c>
      <c r="Y31" s="33">
        <v>35000</v>
      </c>
      <c r="Z31" s="33"/>
      <c r="AA31" s="52"/>
      <c r="AB31" s="4"/>
      <c r="AC31" s="4"/>
      <c r="AD31" s="4"/>
      <c r="AE31" s="4"/>
      <c r="AF31" s="4"/>
      <c r="AG31" s="4"/>
      <c r="AH31" s="4"/>
      <c r="AI31" s="4"/>
      <c r="AJ31" s="6"/>
      <c r="AK31" s="6"/>
      <c r="AL31" s="6"/>
      <c r="AM31" s="6"/>
      <c r="AN31" s="6"/>
      <c r="AO31" s="6"/>
    </row>
    <row r="32" spans="1:41" x14ac:dyDescent="0.2">
      <c r="A32" s="27">
        <v>22</v>
      </c>
      <c r="B32" s="78" t="s">
        <v>29</v>
      </c>
      <c r="C32" s="29">
        <v>2</v>
      </c>
      <c r="D32" s="29">
        <v>166</v>
      </c>
      <c r="E32" s="29">
        <v>60</v>
      </c>
      <c r="F32" s="35">
        <v>0.36099999999999999</v>
      </c>
      <c r="G32" s="31">
        <v>189</v>
      </c>
      <c r="H32" s="93">
        <v>714500</v>
      </c>
      <c r="I32" s="5">
        <v>33048</v>
      </c>
      <c r="J32" s="5">
        <v>33048</v>
      </c>
      <c r="K32" s="90">
        <v>500000</v>
      </c>
      <c r="L32" s="32">
        <v>11</v>
      </c>
      <c r="M32" s="32">
        <v>12</v>
      </c>
      <c r="N32" s="32">
        <v>10</v>
      </c>
      <c r="O32" s="32">
        <v>13</v>
      </c>
      <c r="P32" s="32">
        <v>11</v>
      </c>
      <c r="Q32" s="32">
        <v>17</v>
      </c>
      <c r="R32" s="32">
        <v>15</v>
      </c>
      <c r="S32" s="32">
        <v>16</v>
      </c>
      <c r="T32" s="5">
        <v>11</v>
      </c>
      <c r="U32" s="85">
        <f t="shared" si="0"/>
        <v>116</v>
      </c>
      <c r="V32" s="93">
        <v>200000</v>
      </c>
      <c r="W32" s="33" t="s">
        <v>56</v>
      </c>
      <c r="X32" s="33" t="s">
        <v>56</v>
      </c>
      <c r="Y32" s="33">
        <v>250000</v>
      </c>
      <c r="Z32" s="33"/>
      <c r="AA32" s="52"/>
      <c r="AB32" s="4"/>
      <c r="AC32" s="4"/>
      <c r="AD32" s="4"/>
      <c r="AE32" s="4"/>
      <c r="AF32" s="4"/>
      <c r="AG32" s="4"/>
      <c r="AH32" s="4"/>
      <c r="AI32" s="4"/>
      <c r="AJ32" s="6"/>
      <c r="AK32" s="6"/>
      <c r="AL32" s="6"/>
      <c r="AM32" s="6"/>
      <c r="AN32" s="6"/>
      <c r="AO32" s="6"/>
    </row>
    <row r="33" spans="1:41" x14ac:dyDescent="0.2">
      <c r="A33" s="27">
        <v>23</v>
      </c>
      <c r="B33" s="78" t="s">
        <v>27</v>
      </c>
      <c r="C33" s="29">
        <v>12</v>
      </c>
      <c r="D33" s="29">
        <v>6211</v>
      </c>
      <c r="E33" s="29">
        <v>320</v>
      </c>
      <c r="F33" s="35">
        <v>5.1999999999999998E-2</v>
      </c>
      <c r="G33" s="31">
        <v>59</v>
      </c>
      <c r="H33" s="93">
        <v>6883000</v>
      </c>
      <c r="I33" s="5">
        <v>1368000</v>
      </c>
      <c r="J33" s="5">
        <v>3404000</v>
      </c>
      <c r="K33" s="90">
        <v>3441500</v>
      </c>
      <c r="L33" s="32">
        <v>8</v>
      </c>
      <c r="M33" s="32">
        <v>13</v>
      </c>
      <c r="N33" s="32">
        <v>13</v>
      </c>
      <c r="O33" s="32">
        <v>12</v>
      </c>
      <c r="P33" s="32">
        <v>9</v>
      </c>
      <c r="Q33" s="32">
        <v>8</v>
      </c>
      <c r="R33" s="32">
        <v>13</v>
      </c>
      <c r="S33" s="32">
        <v>10</v>
      </c>
      <c r="T33" s="5">
        <v>15</v>
      </c>
      <c r="U33" s="85">
        <f t="shared" si="0"/>
        <v>101</v>
      </c>
      <c r="V33" s="93">
        <v>300000</v>
      </c>
      <c r="W33" s="33"/>
      <c r="X33" s="33">
        <v>1000000</v>
      </c>
      <c r="Y33" s="33">
        <v>400000</v>
      </c>
      <c r="Z33" s="33"/>
      <c r="AA33" s="52"/>
      <c r="AB33" s="4"/>
      <c r="AC33" s="4"/>
      <c r="AD33" s="4"/>
      <c r="AE33" s="4"/>
      <c r="AF33" s="4"/>
      <c r="AG33" s="4"/>
      <c r="AH33" s="4"/>
      <c r="AI33" s="4"/>
      <c r="AJ33" s="6"/>
      <c r="AK33" s="6"/>
      <c r="AL33" s="6"/>
      <c r="AM33" s="6"/>
      <c r="AN33" s="6"/>
      <c r="AO33" s="6"/>
    </row>
    <row r="34" spans="1:41" x14ac:dyDescent="0.2">
      <c r="A34" s="28">
        <v>24</v>
      </c>
      <c r="B34" s="78" t="s">
        <v>32</v>
      </c>
      <c r="C34" s="38" t="s">
        <v>40</v>
      </c>
      <c r="D34" s="29">
        <v>0</v>
      </c>
      <c r="E34" s="29"/>
      <c r="F34" s="35"/>
      <c r="G34" s="31" t="s">
        <v>43</v>
      </c>
      <c r="H34" s="93">
        <v>1117820</v>
      </c>
      <c r="I34" s="5" t="s">
        <v>42</v>
      </c>
      <c r="J34" s="5">
        <v>1118600</v>
      </c>
      <c r="K34" s="90">
        <v>200000</v>
      </c>
      <c r="L34" s="32">
        <v>13</v>
      </c>
      <c r="M34" s="32">
        <v>0</v>
      </c>
      <c r="N34" s="32">
        <v>12</v>
      </c>
      <c r="O34" s="32">
        <v>12</v>
      </c>
      <c r="P34" s="32">
        <v>8</v>
      </c>
      <c r="Q34" s="32">
        <v>15</v>
      </c>
      <c r="R34" s="32">
        <v>17</v>
      </c>
      <c r="S34" s="32">
        <v>9</v>
      </c>
      <c r="T34" s="5">
        <v>13</v>
      </c>
      <c r="U34" s="85">
        <f t="shared" si="0"/>
        <v>99</v>
      </c>
      <c r="V34" s="93">
        <v>0</v>
      </c>
      <c r="W34" s="33" t="s">
        <v>56</v>
      </c>
      <c r="X34" s="33" t="s">
        <v>56</v>
      </c>
      <c r="Y34" s="33" t="s">
        <v>57</v>
      </c>
      <c r="Z34" s="33"/>
      <c r="AA34" s="52"/>
      <c r="AB34" s="4"/>
      <c r="AC34" s="4"/>
      <c r="AD34" s="4"/>
      <c r="AE34" s="4"/>
      <c r="AF34" s="4"/>
      <c r="AG34" s="4"/>
      <c r="AH34" s="4"/>
      <c r="AI34" s="4"/>
      <c r="AJ34" s="6"/>
      <c r="AK34" s="6"/>
      <c r="AL34" s="6"/>
      <c r="AM34" s="6"/>
      <c r="AN34" s="6"/>
      <c r="AO34" s="6"/>
    </row>
    <row r="35" spans="1:41" x14ac:dyDescent="0.2">
      <c r="A35" s="47"/>
      <c r="B35" s="4"/>
      <c r="C35" s="4"/>
      <c r="D35" s="4"/>
      <c r="E35" s="4"/>
      <c r="F35" s="56"/>
      <c r="G35" s="4"/>
      <c r="H35" s="95">
        <v>34575318</v>
      </c>
      <c r="I35" s="4"/>
      <c r="J35" s="4"/>
      <c r="K35" s="91">
        <f>SUM(K11:K33)</f>
        <v>19258928</v>
      </c>
      <c r="L35" s="4"/>
      <c r="M35" s="4"/>
      <c r="N35" s="4"/>
      <c r="O35" s="4"/>
      <c r="P35" s="4"/>
      <c r="Q35" s="4"/>
      <c r="R35" s="4"/>
      <c r="S35" s="4"/>
      <c r="T35" s="4"/>
      <c r="U35" s="58"/>
      <c r="V35" s="94">
        <f>SUM(V11:V34)</f>
        <v>14055000</v>
      </c>
      <c r="W35" s="57"/>
      <c r="X35" s="59"/>
      <c r="Y35" s="59"/>
      <c r="Z35" s="59"/>
      <c r="AA35" s="52"/>
      <c r="AB35" s="4"/>
      <c r="AC35" s="4"/>
      <c r="AD35" s="4"/>
      <c r="AE35" s="4"/>
      <c r="AF35" s="4"/>
      <c r="AG35" s="4"/>
      <c r="AH35" s="4"/>
      <c r="AI35" s="4"/>
      <c r="AJ35" s="6"/>
      <c r="AK35" s="6"/>
      <c r="AL35" s="6"/>
      <c r="AM35" s="6"/>
      <c r="AN35" s="6"/>
      <c r="AO35" s="6"/>
    </row>
    <row r="36" spans="1:41" ht="6" customHeight="1" x14ac:dyDescent="0.2">
      <c r="A36" s="42"/>
      <c r="B36" s="42"/>
      <c r="C36" s="42"/>
      <c r="D36" s="42"/>
      <c r="E36" s="42"/>
      <c r="F36" s="42"/>
      <c r="G36" s="42"/>
      <c r="H36" s="42"/>
      <c r="I36" s="53"/>
      <c r="J36" s="42"/>
      <c r="K36" s="53"/>
      <c r="L36" s="42"/>
      <c r="M36" s="42"/>
      <c r="N36" s="42"/>
      <c r="O36" s="42"/>
      <c r="P36" s="42"/>
      <c r="Q36" s="42"/>
      <c r="R36" s="42"/>
      <c r="S36" s="42"/>
      <c r="T36" s="42"/>
      <c r="U36" s="54"/>
      <c r="V36" s="54"/>
      <c r="W36" s="51"/>
      <c r="X36" s="42"/>
      <c r="Y36" s="42"/>
      <c r="Z36" s="42"/>
      <c r="AA36" s="42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41" x14ac:dyDescent="0.2"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41" x14ac:dyDescent="0.2"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41" x14ac:dyDescent="0.2"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</sheetData>
  <mergeCells count="5">
    <mergeCell ref="B4:U4"/>
    <mergeCell ref="B7:U7"/>
    <mergeCell ref="B8:V8"/>
    <mergeCell ref="B3:I3"/>
    <mergeCell ref="B6:I6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selection activeCell="C35" sqref="C35"/>
    </sheetView>
  </sheetViews>
  <sheetFormatPr defaultRowHeight="12.75" x14ac:dyDescent="0.2"/>
  <cols>
    <col min="1" max="1" width="3.85546875" customWidth="1"/>
    <col min="2" max="2" width="34.42578125" customWidth="1"/>
    <col min="3" max="3" width="12.42578125" customWidth="1"/>
    <col min="6" max="6" width="12.42578125" customWidth="1"/>
    <col min="10" max="10" width="13.5703125" customWidth="1"/>
    <col min="11" max="11" width="11.5703125" customWidth="1"/>
    <col min="12" max="12" width="12.85546875" customWidth="1"/>
  </cols>
  <sheetData>
    <row r="2" spans="1:12" x14ac:dyDescent="0.2">
      <c r="A2" s="8"/>
      <c r="B2" s="8" t="s">
        <v>14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">
      <c r="A3" s="8"/>
      <c r="B3" s="8" t="s">
        <v>7</v>
      </c>
      <c r="C3" s="8"/>
      <c r="D3" s="8"/>
      <c r="E3" s="8"/>
      <c r="F3" s="8"/>
      <c r="G3" s="8"/>
      <c r="H3" s="8"/>
      <c r="I3" s="8"/>
      <c r="J3" s="8"/>
      <c r="K3" s="8"/>
      <c r="L3" s="8"/>
    </row>
    <row r="6" spans="1:12" ht="13.9" x14ac:dyDescent="0.3">
      <c r="A6" s="8"/>
      <c r="B6" s="8"/>
      <c r="C6" s="8"/>
      <c r="D6" s="8"/>
      <c r="E6" s="9" t="s">
        <v>45</v>
      </c>
      <c r="F6" s="8"/>
      <c r="G6" s="8"/>
      <c r="H6" s="8"/>
      <c r="I6" s="8"/>
      <c r="J6" s="8"/>
      <c r="K6" s="8"/>
      <c r="L6" s="8"/>
    </row>
    <row r="7" spans="1:12" ht="13.9" x14ac:dyDescent="0.3">
      <c r="A7" s="8"/>
      <c r="B7" s="8"/>
      <c r="C7" s="8"/>
      <c r="D7" s="8"/>
      <c r="E7" s="9" t="s">
        <v>46</v>
      </c>
      <c r="F7" s="8"/>
      <c r="G7" s="8"/>
      <c r="H7" s="8"/>
      <c r="I7" s="8"/>
      <c r="J7" s="8"/>
      <c r="K7" s="8"/>
      <c r="L7" s="8"/>
    </row>
    <row r="8" spans="1:12" ht="13.9" x14ac:dyDescent="0.3">
      <c r="A8" s="8"/>
      <c r="B8" s="8"/>
      <c r="C8" s="8"/>
      <c r="D8" s="8"/>
      <c r="E8" s="9" t="s">
        <v>47</v>
      </c>
      <c r="F8" s="8"/>
      <c r="G8" s="8"/>
      <c r="H8" s="8"/>
      <c r="I8" s="8"/>
      <c r="J8" s="8"/>
      <c r="K8" s="8"/>
      <c r="L8" s="8"/>
    </row>
    <row r="12" spans="1:12" ht="25.5" x14ac:dyDescent="0.2">
      <c r="A12" s="10"/>
      <c r="B12" s="10" t="s">
        <v>16</v>
      </c>
      <c r="C12" s="11" t="s">
        <v>4</v>
      </c>
      <c r="D12" s="12" t="s">
        <v>10</v>
      </c>
      <c r="E12" s="12" t="s">
        <v>12</v>
      </c>
      <c r="F12" s="13" t="s">
        <v>13</v>
      </c>
      <c r="G12" s="14" t="s">
        <v>48</v>
      </c>
      <c r="H12" s="15" t="s">
        <v>49</v>
      </c>
      <c r="I12" s="16" t="s">
        <v>50</v>
      </c>
      <c r="J12" s="10" t="s">
        <v>5</v>
      </c>
      <c r="K12" s="10" t="s">
        <v>6</v>
      </c>
      <c r="L12" s="10" t="s">
        <v>15</v>
      </c>
    </row>
    <row r="13" spans="1:12" x14ac:dyDescent="0.2">
      <c r="A13" s="10">
        <v>1</v>
      </c>
      <c r="B13" s="10" t="s">
        <v>22</v>
      </c>
      <c r="C13" s="17">
        <v>2400000</v>
      </c>
      <c r="D13" s="18">
        <v>173</v>
      </c>
      <c r="E13" s="18" t="s">
        <v>51</v>
      </c>
      <c r="F13" s="19">
        <f>G13</f>
        <v>2400000</v>
      </c>
      <c r="G13" s="20">
        <f>IF($E13="a",C13*1,0)</f>
        <v>2400000</v>
      </c>
      <c r="H13" s="21">
        <f>IF($E13="b",C13*0.8,0)</f>
        <v>0</v>
      </c>
      <c r="I13" s="22">
        <f>L4</f>
        <v>0</v>
      </c>
      <c r="J13" s="10">
        <v>1900000</v>
      </c>
      <c r="K13" s="10">
        <v>2105000</v>
      </c>
      <c r="L13" s="10">
        <v>2330000</v>
      </c>
    </row>
    <row r="14" spans="1:12" ht="13.9" x14ac:dyDescent="0.3">
      <c r="A14" s="10">
        <v>2</v>
      </c>
      <c r="B14" s="10" t="s">
        <v>34</v>
      </c>
      <c r="C14" s="17">
        <v>1500000</v>
      </c>
      <c r="D14" s="18">
        <v>158</v>
      </c>
      <c r="E14" s="18" t="s">
        <v>51</v>
      </c>
      <c r="F14" s="19">
        <f>G14</f>
        <v>1500000</v>
      </c>
      <c r="G14" s="20">
        <f t="shared" ref="G14:G36" si="0">IF($E14="a",C14*1,0)</f>
        <v>1500000</v>
      </c>
      <c r="H14" s="21">
        <f t="shared" ref="H14:H36" si="1">IF($E14="b",C14*0.8,0)</f>
        <v>0</v>
      </c>
      <c r="I14" s="22">
        <f t="shared" ref="I14:I36" si="2">IF($E14="c",C14*0.3,0)</f>
        <v>0</v>
      </c>
      <c r="J14" s="10">
        <v>1280000</v>
      </c>
      <c r="K14" s="10">
        <v>1350000</v>
      </c>
      <c r="L14" s="10">
        <v>1370000</v>
      </c>
    </row>
    <row r="15" spans="1:12" x14ac:dyDescent="0.2">
      <c r="A15" s="10">
        <v>3</v>
      </c>
      <c r="B15" s="10" t="s">
        <v>38</v>
      </c>
      <c r="C15" s="17">
        <v>2200000</v>
      </c>
      <c r="D15" s="18">
        <v>158</v>
      </c>
      <c r="E15" s="18" t="s">
        <v>51</v>
      </c>
      <c r="F15" s="19">
        <f t="shared" ref="F15:F18" si="3">G15</f>
        <v>2200000</v>
      </c>
      <c r="G15" s="20">
        <f t="shared" si="0"/>
        <v>2200000</v>
      </c>
      <c r="H15" s="21">
        <f t="shared" si="1"/>
        <v>0</v>
      </c>
      <c r="I15" s="22">
        <f t="shared" si="2"/>
        <v>0</v>
      </c>
      <c r="J15" s="10">
        <v>1990000</v>
      </c>
      <c r="K15" s="10">
        <v>2000000</v>
      </c>
      <c r="L15" s="10">
        <v>2300000</v>
      </c>
    </row>
    <row r="16" spans="1:12" ht="13.9" x14ac:dyDescent="0.3">
      <c r="A16" s="10">
        <v>4</v>
      </c>
      <c r="B16" s="10" t="s">
        <v>24</v>
      </c>
      <c r="C16" s="17">
        <v>1100000</v>
      </c>
      <c r="D16" s="18">
        <v>153</v>
      </c>
      <c r="E16" s="18" t="s">
        <v>51</v>
      </c>
      <c r="F16" s="19">
        <f t="shared" si="3"/>
        <v>1100000</v>
      </c>
      <c r="G16" s="20">
        <f t="shared" si="0"/>
        <v>1100000</v>
      </c>
      <c r="H16" s="21">
        <f t="shared" si="1"/>
        <v>0</v>
      </c>
      <c r="I16" s="22">
        <f t="shared" si="2"/>
        <v>0</v>
      </c>
      <c r="J16" s="10">
        <v>440000</v>
      </c>
      <c r="K16" s="10">
        <v>868000</v>
      </c>
      <c r="L16" s="10">
        <v>870000</v>
      </c>
    </row>
    <row r="17" spans="1:12" ht="13.9" x14ac:dyDescent="0.3">
      <c r="A17" s="10">
        <v>5</v>
      </c>
      <c r="B17" s="10" t="s">
        <v>37</v>
      </c>
      <c r="C17" s="17">
        <v>490000</v>
      </c>
      <c r="D17" s="18">
        <v>153</v>
      </c>
      <c r="E17" s="18" t="s">
        <v>51</v>
      </c>
      <c r="F17" s="19">
        <f t="shared" si="3"/>
        <v>490000</v>
      </c>
      <c r="G17" s="20">
        <f t="shared" si="0"/>
        <v>490000</v>
      </c>
      <c r="H17" s="21">
        <f t="shared" si="1"/>
        <v>0</v>
      </c>
      <c r="I17" s="22">
        <f t="shared" si="2"/>
        <v>0</v>
      </c>
      <c r="J17" s="10">
        <v>450000</v>
      </c>
      <c r="K17" s="10">
        <v>490000</v>
      </c>
      <c r="L17" s="10">
        <v>490000</v>
      </c>
    </row>
    <row r="18" spans="1:12" x14ac:dyDescent="0.2">
      <c r="A18" s="10">
        <v>6</v>
      </c>
      <c r="B18" s="10" t="s">
        <v>30</v>
      </c>
      <c r="C18" s="17">
        <v>500000</v>
      </c>
      <c r="D18" s="18">
        <v>151</v>
      </c>
      <c r="E18" s="18" t="s">
        <v>51</v>
      </c>
      <c r="F18" s="19">
        <f t="shared" si="3"/>
        <v>500000</v>
      </c>
      <c r="G18" s="20">
        <f t="shared" si="0"/>
        <v>500000</v>
      </c>
      <c r="H18" s="21">
        <f t="shared" si="1"/>
        <v>0</v>
      </c>
      <c r="I18" s="22">
        <f t="shared" si="2"/>
        <v>0</v>
      </c>
      <c r="J18" s="10">
        <v>500000</v>
      </c>
      <c r="K18" s="10">
        <v>500000</v>
      </c>
      <c r="L18" s="10">
        <v>500000</v>
      </c>
    </row>
    <row r="19" spans="1:12" ht="13.9" x14ac:dyDescent="0.3">
      <c r="A19" s="10">
        <v>7</v>
      </c>
      <c r="B19" s="10" t="s">
        <v>17</v>
      </c>
      <c r="C19" s="17">
        <v>2663000</v>
      </c>
      <c r="D19" s="18">
        <v>149</v>
      </c>
      <c r="E19" s="18" t="s">
        <v>52</v>
      </c>
      <c r="F19" s="19">
        <f>H19</f>
        <v>2130400</v>
      </c>
      <c r="G19" s="20">
        <f t="shared" si="0"/>
        <v>0</v>
      </c>
      <c r="H19" s="21">
        <f t="shared" si="1"/>
        <v>2130400</v>
      </c>
      <c r="I19" s="22">
        <f t="shared" si="2"/>
        <v>0</v>
      </c>
      <c r="J19" s="10">
        <v>2400000</v>
      </c>
      <c r="K19" s="10">
        <v>2400000</v>
      </c>
      <c r="L19" s="10">
        <v>2540000</v>
      </c>
    </row>
    <row r="20" spans="1:12" x14ac:dyDescent="0.2">
      <c r="A20" s="10">
        <v>8</v>
      </c>
      <c r="B20" s="10" t="s">
        <v>21</v>
      </c>
      <c r="C20" s="17">
        <v>350000</v>
      </c>
      <c r="D20" s="18">
        <v>147</v>
      </c>
      <c r="E20" s="18" t="s">
        <v>52</v>
      </c>
      <c r="F20" s="19">
        <f>H20</f>
        <v>280000</v>
      </c>
      <c r="G20" s="20">
        <f t="shared" si="0"/>
        <v>0</v>
      </c>
      <c r="H20" s="21">
        <f t="shared" si="1"/>
        <v>280000</v>
      </c>
      <c r="I20" s="22">
        <f t="shared" si="2"/>
        <v>0</v>
      </c>
      <c r="J20" s="10"/>
      <c r="K20" s="10"/>
      <c r="L20" s="10">
        <v>250000</v>
      </c>
    </row>
    <row r="21" spans="1:12" x14ac:dyDescent="0.2">
      <c r="A21" s="10">
        <v>9</v>
      </c>
      <c r="B21" s="10" t="s">
        <v>31</v>
      </c>
      <c r="C21" s="17">
        <v>520000</v>
      </c>
      <c r="D21" s="18">
        <v>144</v>
      </c>
      <c r="E21" s="18" t="s">
        <v>52</v>
      </c>
      <c r="F21" s="19">
        <f t="shared" ref="F21:F27" si="4">H21</f>
        <v>416000</v>
      </c>
      <c r="G21" s="20">
        <f t="shared" si="0"/>
        <v>0</v>
      </c>
      <c r="H21" s="21">
        <f t="shared" si="1"/>
        <v>416000</v>
      </c>
      <c r="I21" s="22">
        <f t="shared" si="2"/>
        <v>0</v>
      </c>
      <c r="J21" s="10">
        <v>180000</v>
      </c>
      <c r="K21" s="10">
        <v>260000</v>
      </c>
      <c r="L21" s="10">
        <v>300000</v>
      </c>
    </row>
    <row r="22" spans="1:12" x14ac:dyDescent="0.2">
      <c r="A22" s="10">
        <v>10</v>
      </c>
      <c r="B22" s="10" t="s">
        <v>35</v>
      </c>
      <c r="C22" s="17">
        <v>500000</v>
      </c>
      <c r="D22" s="18">
        <v>144</v>
      </c>
      <c r="E22" s="18" t="s">
        <v>52</v>
      </c>
      <c r="F22" s="19">
        <f t="shared" si="4"/>
        <v>400000</v>
      </c>
      <c r="G22" s="20">
        <f t="shared" si="0"/>
        <v>0</v>
      </c>
      <c r="H22" s="21">
        <f t="shared" si="1"/>
        <v>400000</v>
      </c>
      <c r="I22" s="22">
        <f t="shared" si="2"/>
        <v>0</v>
      </c>
      <c r="J22" s="10">
        <v>450000</v>
      </c>
      <c r="K22" s="10"/>
      <c r="L22" s="10">
        <v>490000</v>
      </c>
    </row>
    <row r="23" spans="1:12" ht="13.9" x14ac:dyDescent="0.3">
      <c r="A23" s="10">
        <v>11</v>
      </c>
      <c r="B23" s="10" t="s">
        <v>20</v>
      </c>
      <c r="C23" s="17">
        <v>60000</v>
      </c>
      <c r="D23" s="18">
        <v>138</v>
      </c>
      <c r="E23" s="18" t="s">
        <v>52</v>
      </c>
      <c r="F23" s="19">
        <f t="shared" si="4"/>
        <v>48000</v>
      </c>
      <c r="G23" s="20">
        <f t="shared" si="0"/>
        <v>0</v>
      </c>
      <c r="H23" s="21">
        <f t="shared" si="1"/>
        <v>48000</v>
      </c>
      <c r="I23" s="22">
        <f t="shared" si="2"/>
        <v>0</v>
      </c>
      <c r="J23" s="10">
        <v>60000</v>
      </c>
      <c r="K23" s="10">
        <v>60000</v>
      </c>
      <c r="L23" s="10"/>
    </row>
    <row r="24" spans="1:12" ht="13.9" x14ac:dyDescent="0.3">
      <c r="A24" s="10">
        <v>12</v>
      </c>
      <c r="B24" s="10" t="s">
        <v>25</v>
      </c>
      <c r="C24" s="17">
        <v>510000</v>
      </c>
      <c r="D24" s="18">
        <v>133</v>
      </c>
      <c r="E24" s="18" t="s">
        <v>52</v>
      </c>
      <c r="F24" s="19">
        <f t="shared" si="4"/>
        <v>408000</v>
      </c>
      <c r="G24" s="20">
        <f t="shared" si="0"/>
        <v>0</v>
      </c>
      <c r="H24" s="21">
        <f t="shared" si="1"/>
        <v>408000</v>
      </c>
      <c r="I24" s="22">
        <f t="shared" si="2"/>
        <v>0</v>
      </c>
      <c r="J24" s="10">
        <v>250000</v>
      </c>
      <c r="K24" s="10">
        <v>300000</v>
      </c>
      <c r="L24" s="10">
        <v>394000</v>
      </c>
    </row>
    <row r="25" spans="1:12" ht="13.9" x14ac:dyDescent="0.3">
      <c r="A25" s="10">
        <v>13</v>
      </c>
      <c r="B25" s="10" t="s">
        <v>26</v>
      </c>
      <c r="C25" s="17">
        <v>332000</v>
      </c>
      <c r="D25" s="18">
        <v>132</v>
      </c>
      <c r="E25" s="18" t="s">
        <v>52</v>
      </c>
      <c r="F25" s="19">
        <f t="shared" si="4"/>
        <v>265600</v>
      </c>
      <c r="G25" s="20">
        <f t="shared" si="0"/>
        <v>0</v>
      </c>
      <c r="H25" s="21">
        <f t="shared" si="1"/>
        <v>265600</v>
      </c>
      <c r="I25" s="22">
        <f t="shared" si="2"/>
        <v>0</v>
      </c>
      <c r="J25" s="10">
        <v>230000</v>
      </c>
      <c r="K25" s="10">
        <v>264000</v>
      </c>
      <c r="L25" s="10">
        <v>296000</v>
      </c>
    </row>
    <row r="26" spans="1:12" ht="13.9" x14ac:dyDescent="0.3">
      <c r="A26" s="10">
        <v>14</v>
      </c>
      <c r="B26" s="10" t="s">
        <v>18</v>
      </c>
      <c r="C26" s="17">
        <v>680000</v>
      </c>
      <c r="D26" s="18">
        <v>131</v>
      </c>
      <c r="E26" s="18" t="s">
        <v>52</v>
      </c>
      <c r="F26" s="19">
        <f t="shared" si="4"/>
        <v>544000</v>
      </c>
      <c r="G26" s="20">
        <f t="shared" si="0"/>
        <v>0</v>
      </c>
      <c r="H26" s="21">
        <f t="shared" si="1"/>
        <v>544000</v>
      </c>
      <c r="I26" s="22">
        <f t="shared" si="2"/>
        <v>0</v>
      </c>
      <c r="J26" s="10">
        <v>500000</v>
      </c>
      <c r="K26" s="10">
        <v>467000</v>
      </c>
      <c r="L26" s="10">
        <v>300000</v>
      </c>
    </row>
    <row r="27" spans="1:12" x14ac:dyDescent="0.2">
      <c r="A27" s="10">
        <v>15</v>
      </c>
      <c r="B27" s="10" t="s">
        <v>39</v>
      </c>
      <c r="C27" s="17">
        <v>305000</v>
      </c>
      <c r="D27" s="18">
        <v>131</v>
      </c>
      <c r="E27" s="18" t="s">
        <v>52</v>
      </c>
      <c r="F27" s="19">
        <f t="shared" si="4"/>
        <v>244000</v>
      </c>
      <c r="G27" s="20">
        <f t="shared" si="0"/>
        <v>0</v>
      </c>
      <c r="H27" s="21">
        <f t="shared" si="1"/>
        <v>244000</v>
      </c>
      <c r="I27" s="22">
        <f t="shared" si="2"/>
        <v>0</v>
      </c>
      <c r="J27" s="10">
        <v>190000</v>
      </c>
      <c r="K27" s="10">
        <v>234000</v>
      </c>
      <c r="L27" s="10">
        <v>260000</v>
      </c>
    </row>
    <row r="28" spans="1:12" x14ac:dyDescent="0.2">
      <c r="A28" s="10">
        <v>16</v>
      </c>
      <c r="B28" s="10" t="s">
        <v>23</v>
      </c>
      <c r="C28" s="17">
        <v>197428</v>
      </c>
      <c r="D28" s="18">
        <v>124</v>
      </c>
      <c r="E28" s="18" t="s">
        <v>53</v>
      </c>
      <c r="F28" s="19">
        <f>I28</f>
        <v>59228.399999999994</v>
      </c>
      <c r="G28" s="20">
        <f t="shared" si="0"/>
        <v>0</v>
      </c>
      <c r="H28" s="21">
        <f t="shared" si="1"/>
        <v>0</v>
      </c>
      <c r="I28" s="22">
        <f t="shared" si="2"/>
        <v>59228.399999999994</v>
      </c>
      <c r="J28" s="10">
        <v>90000</v>
      </c>
      <c r="K28" s="10">
        <v>100000</v>
      </c>
      <c r="L28" s="10">
        <v>150000</v>
      </c>
    </row>
    <row r="29" spans="1:12" ht="13.9" x14ac:dyDescent="0.3">
      <c r="A29" s="10">
        <v>17</v>
      </c>
      <c r="B29" s="10" t="s">
        <v>19</v>
      </c>
      <c r="C29" s="17">
        <v>300000</v>
      </c>
      <c r="D29" s="18">
        <v>123</v>
      </c>
      <c r="E29" s="18" t="s">
        <v>53</v>
      </c>
      <c r="F29" s="19">
        <f>I29</f>
        <v>90000</v>
      </c>
      <c r="G29" s="20">
        <f t="shared" si="0"/>
        <v>0</v>
      </c>
      <c r="H29" s="21">
        <f t="shared" si="1"/>
        <v>0</v>
      </c>
      <c r="I29" s="22">
        <f t="shared" si="2"/>
        <v>90000</v>
      </c>
      <c r="J29" s="10"/>
      <c r="K29" s="10">
        <v>150000</v>
      </c>
      <c r="L29" s="10">
        <v>150000</v>
      </c>
    </row>
    <row r="30" spans="1:12" x14ac:dyDescent="0.2">
      <c r="A30" s="10">
        <v>18</v>
      </c>
      <c r="B30" s="10" t="s">
        <v>33</v>
      </c>
      <c r="C30" s="17">
        <v>120000</v>
      </c>
      <c r="D30" s="18">
        <v>120</v>
      </c>
      <c r="E30" s="18" t="s">
        <v>53</v>
      </c>
      <c r="F30" s="19">
        <f t="shared" ref="F30:F36" si="5">I30</f>
        <v>36000</v>
      </c>
      <c r="G30" s="20">
        <f t="shared" si="0"/>
        <v>0</v>
      </c>
      <c r="H30" s="21">
        <f t="shared" si="1"/>
        <v>0</v>
      </c>
      <c r="I30" s="22">
        <f t="shared" si="2"/>
        <v>36000</v>
      </c>
      <c r="J30" s="10"/>
      <c r="K30" s="10"/>
      <c r="L30" s="10"/>
    </row>
    <row r="31" spans="1:12" ht="13.9" x14ac:dyDescent="0.3">
      <c r="A31" s="10">
        <v>19</v>
      </c>
      <c r="B31" s="10" t="s">
        <v>36</v>
      </c>
      <c r="C31" s="17">
        <v>240000</v>
      </c>
      <c r="D31" s="18">
        <v>118</v>
      </c>
      <c r="E31" s="18" t="s">
        <v>53</v>
      </c>
      <c r="F31" s="19">
        <f t="shared" si="5"/>
        <v>72000</v>
      </c>
      <c r="G31" s="20">
        <f t="shared" si="0"/>
        <v>0</v>
      </c>
      <c r="H31" s="21">
        <f t="shared" si="1"/>
        <v>0</v>
      </c>
      <c r="I31" s="22">
        <f t="shared" si="2"/>
        <v>72000</v>
      </c>
      <c r="J31" s="10">
        <v>300000</v>
      </c>
      <c r="K31" s="10">
        <v>200000</v>
      </c>
      <c r="L31" s="10">
        <v>0</v>
      </c>
    </row>
    <row r="32" spans="1:12" ht="13.9" x14ac:dyDescent="0.3">
      <c r="A32" s="10">
        <v>20</v>
      </c>
      <c r="B32" s="10" t="s">
        <v>44</v>
      </c>
      <c r="C32" s="17">
        <v>300000</v>
      </c>
      <c r="D32" s="18">
        <v>117</v>
      </c>
      <c r="E32" s="18" t="s">
        <v>53</v>
      </c>
      <c r="F32" s="19">
        <f t="shared" si="5"/>
        <v>90000</v>
      </c>
      <c r="G32" s="20">
        <f t="shared" si="0"/>
        <v>0</v>
      </c>
      <c r="H32" s="21">
        <f t="shared" si="1"/>
        <v>0</v>
      </c>
      <c r="I32" s="22">
        <f t="shared" si="2"/>
        <v>90000</v>
      </c>
      <c r="J32" s="10">
        <v>230000</v>
      </c>
      <c r="K32" s="10">
        <v>250000</v>
      </c>
      <c r="L32" s="10">
        <v>265000</v>
      </c>
    </row>
    <row r="33" spans="1:12" x14ac:dyDescent="0.2">
      <c r="A33" s="10">
        <v>21</v>
      </c>
      <c r="B33" s="10" t="s">
        <v>28</v>
      </c>
      <c r="C33" s="17">
        <v>50000</v>
      </c>
      <c r="D33" s="18">
        <v>116</v>
      </c>
      <c r="E33" s="18" t="s">
        <v>53</v>
      </c>
      <c r="F33" s="19">
        <f t="shared" si="5"/>
        <v>15000</v>
      </c>
      <c r="G33" s="20">
        <f t="shared" si="0"/>
        <v>0</v>
      </c>
      <c r="H33" s="21">
        <f t="shared" si="1"/>
        <v>0</v>
      </c>
      <c r="I33" s="22">
        <f t="shared" si="2"/>
        <v>15000</v>
      </c>
      <c r="J33" s="10">
        <v>35000</v>
      </c>
      <c r="K33" s="10">
        <v>35000</v>
      </c>
      <c r="L33" s="10">
        <v>35000</v>
      </c>
    </row>
    <row r="34" spans="1:12" x14ac:dyDescent="0.2">
      <c r="A34" s="10">
        <v>22</v>
      </c>
      <c r="B34" s="10" t="s">
        <v>29</v>
      </c>
      <c r="C34" s="17">
        <v>500000</v>
      </c>
      <c r="D34" s="18">
        <v>116</v>
      </c>
      <c r="E34" s="18" t="s">
        <v>53</v>
      </c>
      <c r="F34" s="19">
        <f t="shared" si="5"/>
        <v>150000</v>
      </c>
      <c r="G34" s="20">
        <f t="shared" si="0"/>
        <v>0</v>
      </c>
      <c r="H34" s="21">
        <f t="shared" si="1"/>
        <v>0</v>
      </c>
      <c r="I34" s="22">
        <f t="shared" si="2"/>
        <v>150000</v>
      </c>
      <c r="J34" s="10">
        <v>0</v>
      </c>
      <c r="K34" s="10">
        <v>0</v>
      </c>
      <c r="L34" s="10">
        <v>250000</v>
      </c>
    </row>
    <row r="35" spans="1:12" x14ac:dyDescent="0.2">
      <c r="A35" s="10">
        <v>23</v>
      </c>
      <c r="B35" s="10" t="s">
        <v>27</v>
      </c>
      <c r="C35" s="17">
        <v>3441500</v>
      </c>
      <c r="D35" s="18">
        <v>101</v>
      </c>
      <c r="E35" s="18" t="s">
        <v>53</v>
      </c>
      <c r="F35" s="19">
        <f t="shared" si="5"/>
        <v>1032450</v>
      </c>
      <c r="G35" s="20">
        <f t="shared" si="0"/>
        <v>0</v>
      </c>
      <c r="H35" s="21">
        <f t="shared" si="1"/>
        <v>0</v>
      </c>
      <c r="I35" s="22">
        <f t="shared" si="2"/>
        <v>1032450</v>
      </c>
      <c r="J35" s="10">
        <v>1000000</v>
      </c>
      <c r="K35" s="10">
        <v>400000</v>
      </c>
      <c r="L35" s="10">
        <v>0</v>
      </c>
    </row>
    <row r="36" spans="1:12" x14ac:dyDescent="0.2">
      <c r="A36" s="10">
        <v>24</v>
      </c>
      <c r="B36" s="10" t="s">
        <v>32</v>
      </c>
      <c r="C36" s="17">
        <v>200000</v>
      </c>
      <c r="D36" s="18">
        <v>99</v>
      </c>
      <c r="E36" s="18" t="s">
        <v>54</v>
      </c>
      <c r="F36" s="19">
        <f t="shared" si="5"/>
        <v>0</v>
      </c>
      <c r="G36" s="20">
        <f t="shared" si="0"/>
        <v>0</v>
      </c>
      <c r="H36" s="21">
        <f t="shared" si="1"/>
        <v>0</v>
      </c>
      <c r="I36" s="22">
        <f t="shared" si="2"/>
        <v>0</v>
      </c>
      <c r="J36" s="10"/>
      <c r="K36" s="10"/>
      <c r="L36" s="10"/>
    </row>
    <row r="37" spans="1:12" ht="13.9" x14ac:dyDescent="0.3">
      <c r="A37" s="8"/>
      <c r="B37" s="8"/>
      <c r="C37" s="23">
        <v>19258928</v>
      </c>
      <c r="D37" s="8"/>
      <c r="E37" s="8"/>
      <c r="F37" s="24"/>
      <c r="G37" s="24"/>
      <c r="H37" s="24"/>
      <c r="I37" s="24"/>
      <c r="J37" s="8"/>
      <c r="K37" s="8"/>
      <c r="L37" s="8"/>
    </row>
    <row r="38" spans="1:12" x14ac:dyDescent="0.2">
      <c r="A38" s="8"/>
      <c r="B38" s="8"/>
      <c r="C38" s="8"/>
      <c r="D38" s="8"/>
      <c r="E38" s="8"/>
      <c r="F38" s="25">
        <v>14470678.4</v>
      </c>
      <c r="G38" s="24"/>
      <c r="H38" s="24"/>
      <c r="I38" s="24"/>
      <c r="J38" s="8"/>
      <c r="K38" s="8"/>
      <c r="L38" s="8"/>
    </row>
    <row r="39" spans="1:12" x14ac:dyDescent="0.2">
      <c r="A39" s="8"/>
      <c r="B39" s="8"/>
      <c r="C39" s="8"/>
      <c r="D39" s="8"/>
      <c r="E39" s="8"/>
      <c r="F39" s="24">
        <v>-14500000</v>
      </c>
      <c r="G39" s="8"/>
      <c r="H39" s="8"/>
      <c r="I39" s="8"/>
      <c r="J39" s="8"/>
      <c r="K39" s="8"/>
      <c r="L39" s="8"/>
    </row>
    <row r="40" spans="1:12" x14ac:dyDescent="0.2">
      <c r="A40" s="8"/>
      <c r="B40" s="8"/>
      <c r="C40" s="8"/>
      <c r="D40" s="8"/>
      <c r="E40" s="8"/>
      <c r="F40" s="24">
        <v>-29321.599999999627</v>
      </c>
      <c r="G40" s="8"/>
      <c r="H40" s="8"/>
      <c r="I40" s="8"/>
      <c r="J40" s="8"/>
      <c r="K40" s="8"/>
      <c r="L40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PERIODIKA 2017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2017-02-17T12:52:40Z</cp:lastPrinted>
  <dcterms:created xsi:type="dcterms:W3CDTF">2016-01-04T11:00:54Z</dcterms:created>
  <dcterms:modified xsi:type="dcterms:W3CDTF">2017-02-17T12:52:43Z</dcterms:modified>
</cp:coreProperties>
</file>